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<sst xmlns="http://schemas.openxmlformats.org/spreadsheetml/2006/main" count="134" uniqueCount="24">
  <si>
    <t>Year/Source</t>
  </si>
  <si>
    <t>Apparent consumption</t>
  </si>
  <si>
    <t>Unit</t>
  </si>
  <si>
    <t>1B$</t>
  </si>
  <si>
    <t>MT</t>
  </si>
  <si>
    <t>Alumium</t>
  </si>
  <si>
    <t>Copper</t>
  </si>
  <si>
    <t>Lead</t>
  </si>
  <si>
    <t>Steel</t>
  </si>
  <si>
    <t xml:space="preserve">Timber </t>
  </si>
  <si>
    <t>Industrial Wood Productivity in the United States, 1900-1998 Ince, Peter J. 2000 Res. Note FPL-RN-0272. Madison, WI: U.S. Department of Agriculture, Forest Service, Forest Products Laboratory</t>
  </si>
  <si>
    <t>U.S. Geological Survey Open-File Report 01-006 Historical Statistics for Mineral Commodities in the United States -http://minerals.usgs.gov/minerals/pubs/of01-006/</t>
  </si>
  <si>
    <t>Bureau of Economic Analysis  National Income and Product Accounts Tables (in 1996 Dollars)  1929-2000 http://www.bea.doc.gov/bea/dn/gdplev.xls</t>
  </si>
  <si>
    <t>GDP 1900-1929 (in 1996 dollars) Balke, Nathan S., and Robert J. Gordon. 1989. "The Estimation of Prewar Gross National Product: Methodology and New Evidence." Journal of Political Economy 97 (February): 38-92.</t>
  </si>
  <si>
    <t>Timber (in roundwood equivalents)</t>
  </si>
  <si>
    <t>Apparent consumption/GDP</t>
  </si>
  <si>
    <t>MT/B$</t>
  </si>
  <si>
    <t>NA</t>
  </si>
  <si>
    <t>Phosphate Rock</t>
  </si>
  <si>
    <t>Plastic</t>
  </si>
  <si>
    <t>Potash</t>
  </si>
  <si>
    <t>Paper and Board</t>
  </si>
  <si>
    <t>Apparent consumption/GDP Indexed to value for 1940</t>
  </si>
  <si>
    <t>US Gross Domestic Product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</si>
</sst>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???,???"/>
    <numFmt numFmtId="168" formatCode="??,??0"/>
    <numFmt numFmtId="169" formatCode="&quot;$&quot;#,##0.00\ ;\(&quot;$&quot;#,##0.00\)"/>
    <numFmt numFmtId="170" formatCode="&quot;$&quot;#,##0\ ;\(&quot;$&quot;#,##0\)"/>
    <numFmt numFmtId="171" formatCode="m/d"/>
    <numFmt numFmtId="172" formatCode="#,##0.0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8"/>
      <name val="DIN-Bold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2" xfId="0" applyNumberFormat="1" applyFont="1" applyFill="1" applyBorder="1" applyAlignment="1">
      <alignment horizontal="centerContinuous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Hyperlink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workbookViewId="0" topLeftCell="Y1">
      <selection activeCell="AL1" sqref="AL1"/>
    </sheetView>
  </sheetViews>
  <sheetFormatPr defaultColWidth="9.140625" defaultRowHeight="12.75"/>
  <cols>
    <col min="1" max="1" width="12.8515625" style="2" customWidth="1"/>
    <col min="2" max="2" width="14.7109375" style="2" customWidth="1"/>
    <col min="3" max="5" width="9.140625" style="2" customWidth="1"/>
    <col min="6" max="6" width="12.28125" style="2" customWidth="1"/>
    <col min="7" max="7" width="12.28125" style="5" customWidth="1"/>
    <col min="8" max="8" width="8.421875" style="6" customWidth="1"/>
    <col min="9" max="9" width="11.00390625" style="2" customWidth="1"/>
    <col min="10" max="16" width="9.140625" style="2" customWidth="1"/>
    <col min="17" max="17" width="12.421875" style="2" customWidth="1"/>
    <col min="18" max="18" width="9.140625" style="2" customWidth="1"/>
    <col min="19" max="19" width="9.7109375" style="2" customWidth="1"/>
    <col min="20" max="28" width="9.140625" style="2" customWidth="1"/>
    <col min="29" max="29" width="9.7109375" style="2" customWidth="1"/>
    <col min="30" max="16384" width="9.140625" style="2" customWidth="1"/>
  </cols>
  <sheetData>
    <row r="1" spans="1:31" ht="38.25">
      <c r="A1" s="2" t="s">
        <v>0</v>
      </c>
      <c r="B1" s="5" t="s">
        <v>23</v>
      </c>
      <c r="C1" s="2" t="s">
        <v>5</v>
      </c>
      <c r="D1" s="2" t="s">
        <v>6</v>
      </c>
      <c r="E1" s="2" t="s">
        <v>7</v>
      </c>
      <c r="F1" s="2" t="s">
        <v>8</v>
      </c>
      <c r="G1" s="3" t="s">
        <v>14</v>
      </c>
      <c r="H1" s="4" t="s">
        <v>21</v>
      </c>
      <c r="I1" s="5" t="s">
        <v>18</v>
      </c>
      <c r="J1" s="2" t="s">
        <v>19</v>
      </c>
      <c r="K1" s="2" t="s">
        <v>20</v>
      </c>
      <c r="M1" s="2" t="s">
        <v>5</v>
      </c>
      <c r="N1" s="2" t="s">
        <v>6</v>
      </c>
      <c r="O1" s="2" t="s">
        <v>7</v>
      </c>
      <c r="P1" s="2" t="s">
        <v>8</v>
      </c>
      <c r="Q1" s="3" t="s">
        <v>14</v>
      </c>
      <c r="R1" s="4" t="s">
        <v>21</v>
      </c>
      <c r="S1" s="5" t="s">
        <v>18</v>
      </c>
      <c r="T1" s="2" t="s">
        <v>19</v>
      </c>
      <c r="U1" s="2" t="s">
        <v>20</v>
      </c>
      <c r="W1" s="2" t="s">
        <v>5</v>
      </c>
      <c r="X1" s="2" t="s">
        <v>6</v>
      </c>
      <c r="Y1" s="2" t="s">
        <v>7</v>
      </c>
      <c r="Z1" s="2" t="s">
        <v>8</v>
      </c>
      <c r="AA1" s="3" t="s">
        <v>9</v>
      </c>
      <c r="AB1" s="4" t="s">
        <v>21</v>
      </c>
      <c r="AC1" s="5" t="s">
        <v>18</v>
      </c>
      <c r="AD1" s="2" t="s">
        <v>19</v>
      </c>
      <c r="AE1" s="2" t="s">
        <v>20</v>
      </c>
    </row>
    <row r="2" spans="3:31" ht="12.75">
      <c r="C2" s="11" t="s">
        <v>1</v>
      </c>
      <c r="D2" s="12"/>
      <c r="E2" s="12"/>
      <c r="F2" s="12"/>
      <c r="G2" s="12"/>
      <c r="H2" s="12"/>
      <c r="I2" s="12"/>
      <c r="J2" s="12"/>
      <c r="K2" s="13"/>
      <c r="L2" s="11" t="s">
        <v>15</v>
      </c>
      <c r="M2" s="12"/>
      <c r="N2" s="12"/>
      <c r="O2" s="12"/>
      <c r="P2" s="12"/>
      <c r="Q2" s="12"/>
      <c r="R2" s="12"/>
      <c r="S2" s="12"/>
      <c r="T2" s="13"/>
      <c r="W2" s="11" t="s">
        <v>22</v>
      </c>
      <c r="X2" s="12"/>
      <c r="Y2" s="12"/>
      <c r="Z2" s="12"/>
      <c r="AA2" s="12"/>
      <c r="AB2" s="12"/>
      <c r="AC2" s="12"/>
      <c r="AD2" s="12"/>
      <c r="AE2" s="13"/>
    </row>
    <row r="3" spans="1:31" ht="14.25" customHeight="1">
      <c r="A3" s="2" t="s">
        <v>2</v>
      </c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M3" s="2" t="s">
        <v>16</v>
      </c>
      <c r="N3" s="2" t="s">
        <v>16</v>
      </c>
      <c r="O3" s="2" t="s">
        <v>16</v>
      </c>
      <c r="P3" s="2" t="s">
        <v>16</v>
      </c>
      <c r="Q3" s="2" t="s">
        <v>16</v>
      </c>
      <c r="R3" s="2" t="s">
        <v>16</v>
      </c>
      <c r="S3" s="2" t="s">
        <v>16</v>
      </c>
      <c r="T3" s="2" t="s">
        <v>16</v>
      </c>
      <c r="U3" s="2" t="s">
        <v>16</v>
      </c>
      <c r="W3" s="5"/>
      <c r="X3" s="5"/>
      <c r="Y3" s="5"/>
      <c r="Z3" s="5"/>
      <c r="AA3" s="5"/>
      <c r="AB3" s="5"/>
      <c r="AC3" s="5"/>
      <c r="AD3" s="5"/>
      <c r="AE3" s="5"/>
    </row>
    <row r="4" spans="1:31" ht="12.75">
      <c r="A4" s="7">
        <v>1900</v>
      </c>
      <c r="B4" s="1">
        <v>311</v>
      </c>
      <c r="C4" s="8">
        <v>2300</v>
      </c>
      <c r="D4" s="8">
        <v>166000</v>
      </c>
      <c r="E4" s="8">
        <v>253000</v>
      </c>
      <c r="F4" s="8">
        <v>9240000</v>
      </c>
      <c r="G4" s="2">
        <v>91202000</v>
      </c>
      <c r="H4" s="2">
        <v>1967329.92</v>
      </c>
      <c r="I4" s="2">
        <v>743500</v>
      </c>
      <c r="K4" s="2">
        <v>83000</v>
      </c>
      <c r="M4" s="2">
        <f>C4/B4</f>
        <v>7.395498392282958</v>
      </c>
      <c r="N4" s="2">
        <f>D4/B4</f>
        <v>533.7620578778135</v>
      </c>
      <c r="O4" s="2">
        <f>E4/B4</f>
        <v>813.5048231511254</v>
      </c>
      <c r="P4" s="2">
        <f>F4/B4</f>
        <v>29710.610932475884</v>
      </c>
      <c r="Q4" s="2">
        <f>G4/B4</f>
        <v>293254.0192926045</v>
      </c>
      <c r="R4" s="2">
        <f>H4/B4</f>
        <v>6325.819678456592</v>
      </c>
      <c r="S4" s="2">
        <f>I4/B4</f>
        <v>2390.6752411575562</v>
      </c>
      <c r="T4" s="7" t="s">
        <v>17</v>
      </c>
      <c r="U4" s="2">
        <f>K4/B4</f>
        <v>266.88102893890675</v>
      </c>
      <c r="W4" s="2">
        <f>M4/181.503008055471</f>
        <v>0.04074587232197685</v>
      </c>
      <c r="X4" s="2">
        <f>N4/1274.59977567044</f>
        <v>0.4187683601286172</v>
      </c>
      <c r="Y4" s="2">
        <f>O4/779.035382889773</f>
        <v>1.0442463089846967</v>
      </c>
      <c r="Z4" s="2">
        <f>P4/76679.9225043336</f>
        <v>0.3874627146473286</v>
      </c>
      <c r="AA4" s="2">
        <f>Q4/89039.4616090547</f>
        <v>3.293528666875751</v>
      </c>
      <c r="AB4" s="2">
        <f>R4/13402.0199449373</f>
        <v>0.47200494436260043</v>
      </c>
      <c r="AC4" s="2">
        <f>S4/3005.5062710309</f>
        <v>0.7954317927067728</v>
      </c>
      <c r="AD4" s="7" t="s">
        <v>17</v>
      </c>
      <c r="AE4" s="2">
        <f>U4/415.009686958295</f>
        <v>0.6430718060943142</v>
      </c>
    </row>
    <row r="5" spans="1:31" ht="12.75">
      <c r="A5" s="7">
        <f aca="true" t="shared" si="0" ref="A5:A36">A4+1</f>
        <v>1901</v>
      </c>
      <c r="B5" s="1">
        <v>349</v>
      </c>
      <c r="C5" s="8">
        <v>2600</v>
      </c>
      <c r="D5" s="8">
        <v>194000</v>
      </c>
      <c r="E5" s="8">
        <v>260000</v>
      </c>
      <c r="F5" s="8">
        <v>12200000</v>
      </c>
      <c r="G5" s="2">
        <v>94895000</v>
      </c>
      <c r="H5" s="2">
        <v>2180351.46</v>
      </c>
      <c r="I5" s="2">
        <v>907000</v>
      </c>
      <c r="K5" s="2">
        <v>90000</v>
      </c>
      <c r="M5" s="2">
        <f aca="true" t="shared" si="1" ref="M5:M32">C5/B5</f>
        <v>7.4498567335243555</v>
      </c>
      <c r="N5" s="2">
        <f aca="true" t="shared" si="2" ref="N5:N32">D5/B5</f>
        <v>555.8739255014326</v>
      </c>
      <c r="O5" s="2">
        <f aca="true" t="shared" si="3" ref="O5:O32">E5/B5</f>
        <v>744.9856733524356</v>
      </c>
      <c r="P5" s="2">
        <f aca="true" t="shared" si="4" ref="P5:P32">F5/B5</f>
        <v>34957.02005730659</v>
      </c>
      <c r="Q5" s="2">
        <f aca="true" t="shared" si="5" ref="Q5:Q32">G5/B5</f>
        <v>271905.4441260745</v>
      </c>
      <c r="R5" s="2">
        <f aca="true" t="shared" si="6" ref="R5:R32">H5/B5</f>
        <v>6247.425386819484</v>
      </c>
      <c r="S5" s="2">
        <f aca="true" t="shared" si="7" ref="S5:S32">I5/B5</f>
        <v>2598.8538681948426</v>
      </c>
      <c r="T5" s="7" t="s">
        <v>17</v>
      </c>
      <c r="U5" s="2">
        <f aca="true" t="shared" si="8" ref="U5:U32">K5/B5</f>
        <v>257.87965616045847</v>
      </c>
      <c r="W5" s="2">
        <f aca="true" t="shared" si="9" ref="W5:W32">M5/181.503008055471</f>
        <v>0.04104536235150179</v>
      </c>
      <c r="X5" s="2">
        <f aca="true" t="shared" si="10" ref="X5:X32">N5/1274.59977567044</f>
        <v>0.4361164469914038</v>
      </c>
      <c r="Y5" s="2">
        <f aca="true" t="shared" si="11" ref="Y5:Y32">O5/779.035382889773</f>
        <v>0.9562924736344676</v>
      </c>
      <c r="Z5" s="2">
        <f aca="true" t="shared" si="12" ref="Z5:Z32">P5/76679.9225043336</f>
        <v>0.4558823081143695</v>
      </c>
      <c r="AA5" s="2">
        <f aca="true" t="shared" si="13" ref="AA5:AA32">Q5/89039.4616090547</f>
        <v>3.053763345065235</v>
      </c>
      <c r="AB5" s="2">
        <f aca="true" t="shared" si="14" ref="AB5:AB32">R5/13402.0199449373</f>
        <v>0.466155505848168</v>
      </c>
      <c r="AC5" s="2">
        <f aca="true" t="shared" si="15" ref="AC5:AC32">S5/3005.5062710309</f>
        <v>0.8646975363998911</v>
      </c>
      <c r="AD5" s="7" t="s">
        <v>17</v>
      </c>
      <c r="AE5" s="2">
        <f aca="true" t="shared" si="16" ref="AE5:AE32">U5/415.009686958295</f>
        <v>0.6213822574854095</v>
      </c>
    </row>
    <row r="6" spans="1:31" ht="12.75">
      <c r="A6" s="7">
        <f t="shared" si="0"/>
        <v>1902</v>
      </c>
      <c r="B6" s="1">
        <v>355</v>
      </c>
      <c r="C6" s="8">
        <v>2620</v>
      </c>
      <c r="D6" s="8">
        <v>264000</v>
      </c>
      <c r="E6" s="8">
        <v>260000</v>
      </c>
      <c r="F6" s="8">
        <v>13600000</v>
      </c>
      <c r="G6" s="2">
        <v>98650000</v>
      </c>
      <c r="H6" s="2">
        <v>2393373</v>
      </c>
      <c r="I6" s="2">
        <v>816500</v>
      </c>
      <c r="K6" s="2">
        <v>96500</v>
      </c>
      <c r="M6" s="2">
        <f t="shared" si="1"/>
        <v>7.380281690140845</v>
      </c>
      <c r="N6" s="2">
        <f t="shared" si="2"/>
        <v>743.6619718309859</v>
      </c>
      <c r="O6" s="2">
        <f t="shared" si="3"/>
        <v>732.3943661971831</v>
      </c>
      <c r="P6" s="2">
        <f t="shared" si="4"/>
        <v>38309.859154929574</v>
      </c>
      <c r="Q6" s="2">
        <f t="shared" si="5"/>
        <v>277887.323943662</v>
      </c>
      <c r="R6" s="2">
        <f t="shared" si="6"/>
        <v>6741.895774647887</v>
      </c>
      <c r="S6" s="2">
        <f t="shared" si="7"/>
        <v>2300</v>
      </c>
      <c r="T6" s="7" t="s">
        <v>17</v>
      </c>
      <c r="U6" s="2">
        <f t="shared" si="8"/>
        <v>271.83098591549293</v>
      </c>
      <c r="W6" s="2">
        <f t="shared" si="9"/>
        <v>0.04066203513214106</v>
      </c>
      <c r="X6" s="2">
        <f t="shared" si="10"/>
        <v>0.583447436619718</v>
      </c>
      <c r="Y6" s="2">
        <f t="shared" si="11"/>
        <v>0.9401297839392371</v>
      </c>
      <c r="Z6" s="2">
        <f t="shared" si="12"/>
        <v>0.4996074318249927</v>
      </c>
      <c r="AA6" s="2">
        <f t="shared" si="13"/>
        <v>3.120945689943421</v>
      </c>
      <c r="AB6" s="2">
        <f t="shared" si="14"/>
        <v>0.5030507193950776</v>
      </c>
      <c r="AC6" s="2">
        <f t="shared" si="15"/>
        <v>0.765262086513994</v>
      </c>
      <c r="AD6" s="7" t="s">
        <v>17</v>
      </c>
      <c r="AE6" s="2">
        <f t="shared" si="16"/>
        <v>0.6549991348582899</v>
      </c>
    </row>
    <row r="7" spans="1:31" ht="12.75">
      <c r="A7" s="7">
        <f t="shared" si="0"/>
        <v>1903</v>
      </c>
      <c r="B7" s="1">
        <v>365</v>
      </c>
      <c r="C7" s="8">
        <v>3010</v>
      </c>
      <c r="D7" s="8">
        <v>241000</v>
      </c>
      <c r="E7" s="8">
        <v>289000</v>
      </c>
      <c r="F7" s="8">
        <v>13200000</v>
      </c>
      <c r="G7" s="2">
        <v>102844000</v>
      </c>
      <c r="H7" s="2">
        <v>2606394.54</v>
      </c>
      <c r="I7" s="2">
        <v>825500</v>
      </c>
      <c r="K7" s="2">
        <v>103500</v>
      </c>
      <c r="M7" s="2">
        <f t="shared" si="1"/>
        <v>8.246575342465754</v>
      </c>
      <c r="N7" s="2">
        <f t="shared" si="2"/>
        <v>660.2739726027397</v>
      </c>
      <c r="O7" s="2">
        <f t="shared" si="3"/>
        <v>791.7808219178082</v>
      </c>
      <c r="P7" s="2">
        <f t="shared" si="4"/>
        <v>36164.38356164384</v>
      </c>
      <c r="Q7" s="2">
        <f t="shared" si="5"/>
        <v>281764.38356164383</v>
      </c>
      <c r="R7" s="2">
        <f t="shared" si="6"/>
        <v>7140.80695890411</v>
      </c>
      <c r="S7" s="2">
        <f t="shared" si="7"/>
        <v>2261.6438356164385</v>
      </c>
      <c r="T7" s="7" t="s">
        <v>17</v>
      </c>
      <c r="U7" s="2">
        <f t="shared" si="8"/>
        <v>283.56164383561645</v>
      </c>
      <c r="W7" s="2">
        <f t="shared" si="9"/>
        <v>0.04543492381098958</v>
      </c>
      <c r="X7" s="2">
        <f t="shared" si="10"/>
        <v>0.5180245479452052</v>
      </c>
      <c r="Y7" s="2">
        <f t="shared" si="11"/>
        <v>1.0163605393387358</v>
      </c>
      <c r="Z7" s="2">
        <f t="shared" si="12"/>
        <v>0.47162780530457615</v>
      </c>
      <c r="AA7" s="2">
        <f t="shared" si="13"/>
        <v>3.1644888510083975</v>
      </c>
      <c r="AB7" s="2">
        <f t="shared" si="14"/>
        <v>0.5328157239164232</v>
      </c>
      <c r="AC7" s="2">
        <f t="shared" si="15"/>
        <v>0.7525001219979774</v>
      </c>
      <c r="AD7" s="7" t="s">
        <v>17</v>
      </c>
      <c r="AE7" s="2">
        <f t="shared" si="16"/>
        <v>0.6832651206623811</v>
      </c>
    </row>
    <row r="8" spans="1:31" ht="12.75">
      <c r="A8" s="7">
        <f t="shared" si="0"/>
        <v>1904</v>
      </c>
      <c r="B8" s="1">
        <v>378</v>
      </c>
      <c r="C8" s="8">
        <v>3670</v>
      </c>
      <c r="D8" s="8">
        <v>249000</v>
      </c>
      <c r="E8" s="8">
        <v>313000</v>
      </c>
      <c r="F8" s="8">
        <v>12600000</v>
      </c>
      <c r="G8" s="2">
        <v>106287000</v>
      </c>
      <c r="H8" s="2">
        <v>2819416.08</v>
      </c>
      <c r="I8" s="2">
        <v>1025000</v>
      </c>
      <c r="K8" s="2">
        <v>110000</v>
      </c>
      <c r="M8" s="2">
        <f t="shared" si="1"/>
        <v>9.708994708994709</v>
      </c>
      <c r="N8" s="2">
        <f t="shared" si="2"/>
        <v>658.7301587301587</v>
      </c>
      <c r="O8" s="2">
        <f t="shared" si="3"/>
        <v>828.042328042328</v>
      </c>
      <c r="P8" s="2">
        <f t="shared" si="4"/>
        <v>33333.333333333336</v>
      </c>
      <c r="Q8" s="2">
        <f t="shared" si="5"/>
        <v>281182.5396825397</v>
      </c>
      <c r="R8" s="2">
        <f t="shared" si="6"/>
        <v>7458.772698412698</v>
      </c>
      <c r="S8" s="2">
        <f t="shared" si="7"/>
        <v>2711.6402116402114</v>
      </c>
      <c r="T8" s="7" t="s">
        <v>17</v>
      </c>
      <c r="U8" s="2">
        <f t="shared" si="8"/>
        <v>291.005291005291</v>
      </c>
      <c r="W8" s="2">
        <f t="shared" si="9"/>
        <v>0.05349219725343308</v>
      </c>
      <c r="X8" s="2">
        <f t="shared" si="10"/>
        <v>0.516813333333333</v>
      </c>
      <c r="Y8" s="2">
        <f t="shared" si="11"/>
        <v>1.062907213496218</v>
      </c>
      <c r="Z8" s="2">
        <f t="shared" si="12"/>
        <v>0.43470744680851087</v>
      </c>
      <c r="AA8" s="2">
        <f t="shared" si="13"/>
        <v>3.1579541767348847</v>
      </c>
      <c r="AB8" s="2">
        <f t="shared" si="14"/>
        <v>0.5565409340575037</v>
      </c>
      <c r="AC8" s="2">
        <f t="shared" si="15"/>
        <v>0.9022241070587115</v>
      </c>
      <c r="AD8" s="7" t="s">
        <v>17</v>
      </c>
      <c r="AE8" s="2">
        <f t="shared" si="16"/>
        <v>0.7012012012012013</v>
      </c>
    </row>
    <row r="9" spans="1:31" ht="12.75">
      <c r="A9" s="7">
        <f t="shared" si="0"/>
        <v>1905</v>
      </c>
      <c r="B9" s="1">
        <v>413</v>
      </c>
      <c r="C9" s="8">
        <v>4900</v>
      </c>
      <c r="D9" s="8">
        <v>266000</v>
      </c>
      <c r="E9" s="8">
        <v>311000</v>
      </c>
      <c r="F9" s="8">
        <v>18200000</v>
      </c>
      <c r="G9" s="2">
        <v>107977000</v>
      </c>
      <c r="H9" s="2">
        <v>3003444.912</v>
      </c>
      <c r="I9" s="2">
        <v>1088500</v>
      </c>
      <c r="K9" s="2">
        <v>117000</v>
      </c>
      <c r="M9" s="2">
        <f t="shared" si="1"/>
        <v>11.864406779661017</v>
      </c>
      <c r="N9" s="2">
        <f t="shared" si="2"/>
        <v>644.0677966101695</v>
      </c>
      <c r="O9" s="2">
        <f t="shared" si="3"/>
        <v>753.0266343825666</v>
      </c>
      <c r="P9" s="2">
        <f t="shared" si="4"/>
        <v>44067.79661016949</v>
      </c>
      <c r="Q9" s="2">
        <f t="shared" si="5"/>
        <v>261445.52058111381</v>
      </c>
      <c r="R9" s="2">
        <f t="shared" si="6"/>
        <v>7272.263709443099</v>
      </c>
      <c r="S9" s="2">
        <f t="shared" si="7"/>
        <v>2635.593220338983</v>
      </c>
      <c r="T9" s="7" t="s">
        <v>17</v>
      </c>
      <c r="U9" s="2">
        <f t="shared" si="8"/>
        <v>283.29297820823246</v>
      </c>
      <c r="W9" s="2">
        <f t="shared" si="9"/>
        <v>0.06536754903827827</v>
      </c>
      <c r="X9" s="2">
        <f t="shared" si="10"/>
        <v>0.5053098305084743</v>
      </c>
      <c r="Y9" s="2">
        <f t="shared" si="11"/>
        <v>0.9666141627473596</v>
      </c>
      <c r="Z9" s="2">
        <f t="shared" si="12"/>
        <v>0.5746979805265059</v>
      </c>
      <c r="AA9" s="2">
        <f t="shared" si="13"/>
        <v>2.936288201393691</v>
      </c>
      <c r="AB9" s="2">
        <f t="shared" si="14"/>
        <v>0.5426244505918859</v>
      </c>
      <c r="AC9" s="2">
        <f t="shared" si="15"/>
        <v>0.8769215508690203</v>
      </c>
      <c r="AD9" s="7" t="s">
        <v>17</v>
      </c>
      <c r="AE9" s="2">
        <f t="shared" si="16"/>
        <v>0.6826177487194438</v>
      </c>
    </row>
    <row r="10" spans="1:31" ht="12.75">
      <c r="A10" s="7">
        <f t="shared" si="0"/>
        <v>1906</v>
      </c>
      <c r="B10" s="1">
        <v>430</v>
      </c>
      <c r="C10" s="8">
        <v>6410</v>
      </c>
      <c r="D10" s="8">
        <v>323000</v>
      </c>
      <c r="E10" s="8">
        <v>387000</v>
      </c>
      <c r="F10" s="8">
        <v>21200000</v>
      </c>
      <c r="G10" s="2">
        <v>115489000</v>
      </c>
      <c r="H10" s="2">
        <v>3187473.744</v>
      </c>
      <c r="I10" s="2">
        <v>1034000</v>
      </c>
      <c r="K10" s="2">
        <v>124000</v>
      </c>
      <c r="M10" s="2">
        <f t="shared" si="1"/>
        <v>14.906976744186046</v>
      </c>
      <c r="N10" s="2">
        <f t="shared" si="2"/>
        <v>751.1627906976744</v>
      </c>
      <c r="O10" s="2">
        <f t="shared" si="3"/>
        <v>900</v>
      </c>
      <c r="P10" s="2">
        <f t="shared" si="4"/>
        <v>49302.32558139535</v>
      </c>
      <c r="Q10" s="2">
        <f t="shared" si="5"/>
        <v>268579.06976744183</v>
      </c>
      <c r="R10" s="2">
        <f t="shared" si="6"/>
        <v>7412.729637209302</v>
      </c>
      <c r="S10" s="2">
        <f t="shared" si="7"/>
        <v>2404.6511627906975</v>
      </c>
      <c r="T10" s="7" t="s">
        <v>17</v>
      </c>
      <c r="U10" s="2">
        <f t="shared" si="8"/>
        <v>288.3720930232558</v>
      </c>
      <c r="W10" s="2">
        <f t="shared" si="9"/>
        <v>0.08213074209563608</v>
      </c>
      <c r="X10" s="2">
        <f t="shared" si="10"/>
        <v>0.5893322790697672</v>
      </c>
      <c r="Y10" s="2">
        <f t="shared" si="11"/>
        <v>1.155274869109947</v>
      </c>
      <c r="Z10" s="2">
        <f t="shared" si="12"/>
        <v>0.6429626422563091</v>
      </c>
      <c r="AA10" s="2">
        <f t="shared" si="13"/>
        <v>3.016404916582842</v>
      </c>
      <c r="AB10" s="2">
        <f t="shared" si="14"/>
        <v>0.5531054025933986</v>
      </c>
      <c r="AC10" s="2">
        <f t="shared" si="15"/>
        <v>0.8000818983371787</v>
      </c>
      <c r="AD10" s="7" t="s">
        <v>17</v>
      </c>
      <c r="AE10" s="2">
        <f t="shared" si="16"/>
        <v>0.6948562939260615</v>
      </c>
    </row>
    <row r="11" spans="1:31" ht="12.75">
      <c r="A11" s="7">
        <f t="shared" si="0"/>
        <v>1907</v>
      </c>
      <c r="B11" s="1">
        <v>423</v>
      </c>
      <c r="C11" s="8">
        <v>7410</v>
      </c>
      <c r="D11" s="8">
        <v>322000</v>
      </c>
      <c r="E11" s="8">
        <v>390000</v>
      </c>
      <c r="F11" s="8">
        <v>21200000</v>
      </c>
      <c r="G11" s="2">
        <v>119620000</v>
      </c>
      <c r="H11" s="2">
        <v>3371502.576</v>
      </c>
      <c r="I11" s="2">
        <v>1251500</v>
      </c>
      <c r="K11" s="2">
        <v>130500</v>
      </c>
      <c r="M11" s="2">
        <f t="shared" si="1"/>
        <v>17.5177304964539</v>
      </c>
      <c r="N11" s="2">
        <f t="shared" si="2"/>
        <v>761.2293144208038</v>
      </c>
      <c r="O11" s="2">
        <f t="shared" si="3"/>
        <v>921.9858156028369</v>
      </c>
      <c r="P11" s="2">
        <f t="shared" si="4"/>
        <v>50118.20330969267</v>
      </c>
      <c r="Q11" s="2">
        <f t="shared" si="5"/>
        <v>282789.59810874704</v>
      </c>
      <c r="R11" s="2">
        <f t="shared" si="6"/>
        <v>7970.455262411348</v>
      </c>
      <c r="S11" s="2">
        <f t="shared" si="7"/>
        <v>2958.628841607565</v>
      </c>
      <c r="T11" s="7" t="s">
        <v>17</v>
      </c>
      <c r="U11" s="2">
        <f t="shared" si="8"/>
        <v>308.51063829787233</v>
      </c>
      <c r="W11" s="2">
        <f t="shared" si="9"/>
        <v>0.09651482189815898</v>
      </c>
      <c r="X11" s="2">
        <f t="shared" si="10"/>
        <v>0.5972300709219855</v>
      </c>
      <c r="Y11" s="2">
        <f t="shared" si="11"/>
        <v>1.1834967138242167</v>
      </c>
      <c r="Z11" s="2">
        <f t="shared" si="12"/>
        <v>0.6536026859815907</v>
      </c>
      <c r="AA11" s="2">
        <f t="shared" si="13"/>
        <v>3.1760030103325474</v>
      </c>
      <c r="AB11" s="2">
        <f t="shared" si="14"/>
        <v>0.5947204447656593</v>
      </c>
      <c r="AC11" s="2">
        <f t="shared" si="15"/>
        <v>0.9844028176300375</v>
      </c>
      <c r="AD11" s="7" t="s">
        <v>17</v>
      </c>
      <c r="AE11" s="2">
        <f t="shared" si="16"/>
        <v>0.7433817763605</v>
      </c>
    </row>
    <row r="12" spans="1:31" ht="12.75">
      <c r="A12" s="7">
        <f t="shared" si="0"/>
        <v>1908</v>
      </c>
      <c r="B12" s="1">
        <v>400</v>
      </c>
      <c r="C12" s="8">
        <v>4840</v>
      </c>
      <c r="D12" s="8">
        <v>296000</v>
      </c>
      <c r="E12" s="8">
        <v>339000</v>
      </c>
      <c r="F12" s="8">
        <v>12700000</v>
      </c>
      <c r="G12" s="2">
        <v>109229000</v>
      </c>
      <c r="H12" s="2">
        <v>3555531.408</v>
      </c>
      <c r="I12" s="2">
        <v>1106500</v>
      </c>
      <c r="K12" s="2">
        <v>123500</v>
      </c>
      <c r="M12" s="2">
        <f t="shared" si="1"/>
        <v>12.1</v>
      </c>
      <c r="N12" s="2">
        <f t="shared" si="2"/>
        <v>740</v>
      </c>
      <c r="O12" s="2">
        <f t="shared" si="3"/>
        <v>847.5</v>
      </c>
      <c r="P12" s="2">
        <f t="shared" si="4"/>
        <v>31750</v>
      </c>
      <c r="Q12" s="2">
        <f t="shared" si="5"/>
        <v>273072.5</v>
      </c>
      <c r="R12" s="2">
        <f t="shared" si="6"/>
        <v>8888.82852</v>
      </c>
      <c r="S12" s="2">
        <f t="shared" si="7"/>
        <v>2766.25</v>
      </c>
      <c r="T12" s="7" t="s">
        <v>17</v>
      </c>
      <c r="U12" s="2">
        <f t="shared" si="8"/>
        <v>308.75</v>
      </c>
      <c r="W12" s="2">
        <f t="shared" si="9"/>
        <v>0.06666556179775265</v>
      </c>
      <c r="X12" s="2">
        <f t="shared" si="10"/>
        <v>0.5805743999999997</v>
      </c>
      <c r="Y12" s="2">
        <f t="shared" si="11"/>
        <v>1.0878838350785334</v>
      </c>
      <c r="Z12" s="2">
        <f t="shared" si="12"/>
        <v>0.41405884308510654</v>
      </c>
      <c r="AA12" s="2">
        <f t="shared" si="13"/>
        <v>3.066870520836914</v>
      </c>
      <c r="AB12" s="2">
        <f t="shared" si="14"/>
        <v>0.6632454328914659</v>
      </c>
      <c r="AC12" s="2">
        <f t="shared" si="15"/>
        <v>0.920394020356233</v>
      </c>
      <c r="AD12" s="7" t="s">
        <v>17</v>
      </c>
      <c r="AE12" s="2">
        <f t="shared" si="16"/>
        <v>0.7439585380835383</v>
      </c>
    </row>
    <row r="13" spans="1:31" ht="12.75">
      <c r="A13" s="7">
        <f t="shared" si="0"/>
        <v>1909</v>
      </c>
      <c r="B13" s="1">
        <v>447</v>
      </c>
      <c r="C13" s="8">
        <v>13200</v>
      </c>
      <c r="D13" s="8">
        <v>458000</v>
      </c>
      <c r="E13" s="8">
        <v>378000</v>
      </c>
      <c r="F13" s="8">
        <v>21700000</v>
      </c>
      <c r="G13" s="2">
        <v>116115000</v>
      </c>
      <c r="H13" s="2">
        <v>3739560.24</v>
      </c>
      <c r="I13" s="2">
        <v>1206000</v>
      </c>
      <c r="K13" s="2">
        <v>157000</v>
      </c>
      <c r="M13" s="2">
        <f t="shared" si="1"/>
        <v>29.530201342281877</v>
      </c>
      <c r="N13" s="2">
        <f t="shared" si="2"/>
        <v>1024.6085011185683</v>
      </c>
      <c r="O13" s="2">
        <f t="shared" si="3"/>
        <v>845.6375838926175</v>
      </c>
      <c r="P13" s="2">
        <f t="shared" si="4"/>
        <v>48545.86129753915</v>
      </c>
      <c r="Q13" s="2">
        <f t="shared" si="5"/>
        <v>259765.10067114094</v>
      </c>
      <c r="R13" s="2">
        <f t="shared" si="6"/>
        <v>8365.90657718121</v>
      </c>
      <c r="S13" s="2">
        <f t="shared" si="7"/>
        <v>2697.986577181208</v>
      </c>
      <c r="T13" s="7" t="s">
        <v>17</v>
      </c>
      <c r="U13" s="2">
        <f t="shared" si="8"/>
        <v>351.23042505592844</v>
      </c>
      <c r="W13" s="2">
        <f t="shared" si="9"/>
        <v>0.16269813739536948</v>
      </c>
      <c r="X13" s="2">
        <f t="shared" si="10"/>
        <v>0.8038668456375836</v>
      </c>
      <c r="Y13" s="2">
        <f t="shared" si="11"/>
        <v>1.0854931656066618</v>
      </c>
      <c r="Z13" s="2">
        <f t="shared" si="12"/>
        <v>0.6330974225332003</v>
      </c>
      <c r="AA13" s="2">
        <f t="shared" si="13"/>
        <v>2.9174154467789886</v>
      </c>
      <c r="AB13" s="2">
        <f t="shared" si="14"/>
        <v>0.6242272889872459</v>
      </c>
      <c r="AC13" s="2">
        <f t="shared" si="15"/>
        <v>0.8976812336697565</v>
      </c>
      <c r="AD13" s="7" t="s">
        <v>17</v>
      </c>
      <c r="AE13" s="2">
        <f t="shared" si="16"/>
        <v>0.8463186188018406</v>
      </c>
    </row>
    <row r="14" spans="1:31" ht="12.75">
      <c r="A14" s="7">
        <f t="shared" si="0"/>
        <v>1910</v>
      </c>
      <c r="B14" s="1">
        <v>449</v>
      </c>
      <c r="C14" s="8">
        <v>16100</v>
      </c>
      <c r="D14" s="8">
        <v>511000</v>
      </c>
      <c r="E14" s="8">
        <v>436000</v>
      </c>
      <c r="F14" s="8">
        <v>23700000</v>
      </c>
      <c r="G14" s="2">
        <v>116365000</v>
      </c>
      <c r="H14" s="2">
        <v>3926855.856</v>
      </c>
      <c r="I14" s="2">
        <v>1451000</v>
      </c>
      <c r="K14" s="2">
        <v>254000</v>
      </c>
      <c r="M14" s="2">
        <f t="shared" si="1"/>
        <v>35.85746102449889</v>
      </c>
      <c r="N14" s="2">
        <f t="shared" si="2"/>
        <v>1138.0846325167038</v>
      </c>
      <c r="O14" s="2">
        <f t="shared" si="3"/>
        <v>971.0467706013363</v>
      </c>
      <c r="P14" s="2">
        <f t="shared" si="4"/>
        <v>52783.96436525613</v>
      </c>
      <c r="Q14" s="2">
        <f t="shared" si="5"/>
        <v>259164.81069042315</v>
      </c>
      <c r="R14" s="2">
        <f t="shared" si="6"/>
        <v>8745.78141648107</v>
      </c>
      <c r="S14" s="2">
        <f t="shared" si="7"/>
        <v>3231.62583518931</v>
      </c>
      <c r="T14" s="7" t="s">
        <v>17</v>
      </c>
      <c r="U14" s="2">
        <f t="shared" si="8"/>
        <v>565.7015590200446</v>
      </c>
      <c r="W14" s="2">
        <f t="shared" si="9"/>
        <v>0.19755849453216842</v>
      </c>
      <c r="X14" s="2">
        <f t="shared" si="10"/>
        <v>0.8928956792873047</v>
      </c>
      <c r="Y14" s="2">
        <f t="shared" si="11"/>
        <v>1.2464732564512173</v>
      </c>
      <c r="Z14" s="2">
        <f t="shared" si="12"/>
        <v>0.6883674714495573</v>
      </c>
      <c r="AA14" s="2">
        <f t="shared" si="13"/>
        <v>2.91067360479264</v>
      </c>
      <c r="AB14" s="2">
        <f t="shared" si="14"/>
        <v>0.6525718848661202</v>
      </c>
      <c r="AC14" s="2">
        <f t="shared" si="15"/>
        <v>1.0752350997693476</v>
      </c>
      <c r="AD14" s="7" t="s">
        <v>17</v>
      </c>
      <c r="AE14" s="2">
        <f t="shared" si="16"/>
        <v>1.3631044691178325</v>
      </c>
    </row>
    <row r="15" spans="1:31" ht="12.75">
      <c r="A15" s="7">
        <f t="shared" si="0"/>
        <v>1911</v>
      </c>
      <c r="B15" s="1">
        <v>463</v>
      </c>
      <c r="C15" s="8">
        <v>19300</v>
      </c>
      <c r="D15" s="8">
        <v>499000</v>
      </c>
      <c r="E15" s="8">
        <v>425000</v>
      </c>
      <c r="F15" s="8">
        <v>21500000</v>
      </c>
      <c r="G15" s="2">
        <v>112922000</v>
      </c>
      <c r="H15" s="2">
        <v>4114151.472</v>
      </c>
      <c r="I15" s="2">
        <v>1650500</v>
      </c>
      <c r="K15" s="2">
        <v>245500</v>
      </c>
      <c r="M15" s="2">
        <f t="shared" si="1"/>
        <v>41.68466522678186</v>
      </c>
      <c r="N15" s="2">
        <f t="shared" si="2"/>
        <v>1077.7537796976242</v>
      </c>
      <c r="O15" s="2">
        <f t="shared" si="3"/>
        <v>917.92656587473</v>
      </c>
      <c r="P15" s="2">
        <f t="shared" si="4"/>
        <v>46436.28509719222</v>
      </c>
      <c r="Q15" s="2">
        <f t="shared" si="5"/>
        <v>243892.00863930886</v>
      </c>
      <c r="R15" s="2">
        <f t="shared" si="6"/>
        <v>8885.856311015119</v>
      </c>
      <c r="S15" s="2">
        <f t="shared" si="7"/>
        <v>3564.794816414687</v>
      </c>
      <c r="T15" s="7" t="s">
        <v>17</v>
      </c>
      <c r="U15" s="2">
        <f t="shared" si="8"/>
        <v>530.2375809935205</v>
      </c>
      <c r="W15" s="2">
        <f t="shared" si="9"/>
        <v>0.2296637707185667</v>
      </c>
      <c r="X15" s="2">
        <f t="shared" si="10"/>
        <v>0.8455625053995677</v>
      </c>
      <c r="Y15" s="2">
        <f t="shared" si="11"/>
        <v>1.1782861036038577</v>
      </c>
      <c r="Z15" s="2">
        <f t="shared" si="12"/>
        <v>0.605585968016176</v>
      </c>
      <c r="AA15" s="2">
        <f t="shared" si="13"/>
        <v>2.7391451411753223</v>
      </c>
      <c r="AB15" s="2">
        <f t="shared" si="14"/>
        <v>0.6630236596813758</v>
      </c>
      <c r="AC15" s="2">
        <f t="shared" si="15"/>
        <v>1.186087964871206</v>
      </c>
      <c r="AD15" s="7" t="s">
        <v>17</v>
      </c>
      <c r="AE15" s="2">
        <f t="shared" si="16"/>
        <v>1.2776510950377045</v>
      </c>
    </row>
    <row r="16" spans="1:31" ht="12.75">
      <c r="A16" s="7">
        <f t="shared" si="0"/>
        <v>1912</v>
      </c>
      <c r="B16" s="1">
        <v>490</v>
      </c>
      <c r="C16" s="8">
        <v>29300</v>
      </c>
      <c r="D16" s="8">
        <v>587000</v>
      </c>
      <c r="E16" s="8">
        <v>439000</v>
      </c>
      <c r="F16" s="8">
        <v>28400000</v>
      </c>
      <c r="G16" s="2">
        <v>116803000</v>
      </c>
      <c r="H16" s="2">
        <v>4301447.088</v>
      </c>
      <c r="I16" s="2">
        <v>1623500</v>
      </c>
      <c r="K16" s="2">
        <v>230500</v>
      </c>
      <c r="M16" s="2">
        <f t="shared" si="1"/>
        <v>59.795918367346935</v>
      </c>
      <c r="N16" s="2">
        <f t="shared" si="2"/>
        <v>1197.9591836734694</v>
      </c>
      <c r="O16" s="2">
        <f t="shared" si="3"/>
        <v>895.9183673469388</v>
      </c>
      <c r="P16" s="2">
        <f t="shared" si="4"/>
        <v>57959.183673469386</v>
      </c>
      <c r="Q16" s="2">
        <f t="shared" si="5"/>
        <v>238373.4693877551</v>
      </c>
      <c r="R16" s="2">
        <f t="shared" si="6"/>
        <v>8778.46344489796</v>
      </c>
      <c r="S16" s="2">
        <f t="shared" si="7"/>
        <v>3313.265306122449</v>
      </c>
      <c r="T16" s="7" t="s">
        <v>17</v>
      </c>
      <c r="U16" s="2">
        <f t="shared" si="8"/>
        <v>470.40816326530614</v>
      </c>
      <c r="W16" s="2">
        <f t="shared" si="9"/>
        <v>0.3294486356340281</v>
      </c>
      <c r="X16" s="2">
        <f t="shared" si="10"/>
        <v>0.9398708571428567</v>
      </c>
      <c r="Y16" s="2">
        <f t="shared" si="11"/>
        <v>1.1500355272999245</v>
      </c>
      <c r="Z16" s="2">
        <f t="shared" si="12"/>
        <v>0.755858662613982</v>
      </c>
      <c r="AA16" s="2">
        <f t="shared" si="13"/>
        <v>2.6771665627806778</v>
      </c>
      <c r="AB16" s="2">
        <f t="shared" si="14"/>
        <v>0.6550104746123797</v>
      </c>
      <c r="AC16" s="2">
        <f t="shared" si="15"/>
        <v>1.1023984005816054</v>
      </c>
      <c r="AD16" s="7" t="s">
        <v>17</v>
      </c>
      <c r="AE16" s="2">
        <f t="shared" si="16"/>
        <v>1.1334871884871889</v>
      </c>
    </row>
    <row r="17" spans="1:31" ht="12.75">
      <c r="A17" s="7">
        <f t="shared" si="0"/>
        <v>1913</v>
      </c>
      <c r="B17" s="1">
        <v>509</v>
      </c>
      <c r="C17" s="8">
        <v>32000</v>
      </c>
      <c r="D17" s="8">
        <v>588000</v>
      </c>
      <c r="E17" s="8">
        <v>476000</v>
      </c>
      <c r="F17" s="8">
        <v>28400000</v>
      </c>
      <c r="G17" s="2">
        <v>114800000</v>
      </c>
      <c r="H17" s="2">
        <v>4488742.704</v>
      </c>
      <c r="I17" s="2">
        <v>1596500</v>
      </c>
      <c r="K17" s="2">
        <v>247000</v>
      </c>
      <c r="M17" s="2">
        <f t="shared" si="1"/>
        <v>62.86836935166994</v>
      </c>
      <c r="N17" s="2">
        <f t="shared" si="2"/>
        <v>1155.206286836935</v>
      </c>
      <c r="O17" s="2">
        <f t="shared" si="3"/>
        <v>935.1669941060903</v>
      </c>
      <c r="P17" s="2">
        <f t="shared" si="4"/>
        <v>55795.677799607074</v>
      </c>
      <c r="Q17" s="2">
        <f t="shared" si="5"/>
        <v>225540.2750491159</v>
      </c>
      <c r="R17" s="2">
        <f t="shared" si="6"/>
        <v>8818.747944990177</v>
      </c>
      <c r="S17" s="2">
        <f t="shared" si="7"/>
        <v>3136.542239685658</v>
      </c>
      <c r="T17" s="7" t="s">
        <v>17</v>
      </c>
      <c r="U17" s="2">
        <f t="shared" si="8"/>
        <v>485.2652259332024</v>
      </c>
      <c r="W17" s="2">
        <f t="shared" si="9"/>
        <v>0.34637645968080094</v>
      </c>
      <c r="X17" s="2">
        <f t="shared" si="10"/>
        <v>0.9063286444007854</v>
      </c>
      <c r="Y17" s="2">
        <f t="shared" si="11"/>
        <v>1.2004165852353956</v>
      </c>
      <c r="Z17" s="2">
        <f t="shared" si="12"/>
        <v>0.727643899176525</v>
      </c>
      <c r="AA17" s="2">
        <f t="shared" si="13"/>
        <v>2.533037273286702</v>
      </c>
      <c r="AB17" s="2">
        <f t="shared" si="14"/>
        <v>0.6580163274806583</v>
      </c>
      <c r="AC17" s="2">
        <f t="shared" si="15"/>
        <v>1.043598634252662</v>
      </c>
      <c r="AD17" s="7" t="s">
        <v>17</v>
      </c>
      <c r="AE17" s="2">
        <f t="shared" si="16"/>
        <v>1.1692865038641074</v>
      </c>
    </row>
    <row r="18" spans="1:31" ht="12.75">
      <c r="A18" s="7">
        <f t="shared" si="0"/>
        <v>1914</v>
      </c>
      <c r="B18" s="1">
        <v>470</v>
      </c>
      <c r="C18" s="8">
        <v>33700</v>
      </c>
      <c r="D18" s="8">
        <v>439000</v>
      </c>
      <c r="E18" s="8">
        <v>496000</v>
      </c>
      <c r="F18" s="8">
        <v>20200000</v>
      </c>
      <c r="G18" s="2">
        <v>107226000</v>
      </c>
      <c r="H18" s="2">
        <v>4676038.32</v>
      </c>
      <c r="I18" s="2">
        <v>1614500</v>
      </c>
      <c r="K18" s="2">
        <v>188000</v>
      </c>
      <c r="M18" s="2">
        <f t="shared" si="1"/>
        <v>71.70212765957447</v>
      </c>
      <c r="N18" s="2">
        <f t="shared" si="2"/>
        <v>934.0425531914893</v>
      </c>
      <c r="O18" s="2">
        <f t="shared" si="3"/>
        <v>1055.3191489361702</v>
      </c>
      <c r="P18" s="2">
        <f t="shared" si="4"/>
        <v>42978.72340425532</v>
      </c>
      <c r="Q18" s="2">
        <f t="shared" si="5"/>
        <v>228140.4255319149</v>
      </c>
      <c r="R18" s="2">
        <f t="shared" si="6"/>
        <v>9949.01770212766</v>
      </c>
      <c r="S18" s="2">
        <f t="shared" si="7"/>
        <v>3435.1063829787236</v>
      </c>
      <c r="T18" s="7" t="s">
        <v>17</v>
      </c>
      <c r="U18" s="2">
        <f t="shared" si="8"/>
        <v>400</v>
      </c>
      <c r="W18" s="2">
        <f t="shared" si="9"/>
        <v>0.39504649772890177</v>
      </c>
      <c r="X18" s="2">
        <f t="shared" si="10"/>
        <v>0.7328124255319145</v>
      </c>
      <c r="Y18" s="2">
        <f t="shared" si="11"/>
        <v>1.3546485462849498</v>
      </c>
      <c r="Z18" s="2">
        <f t="shared" si="12"/>
        <v>0.5604951335445906</v>
      </c>
      <c r="AA18" s="2">
        <f t="shared" si="13"/>
        <v>2.5622394993088613</v>
      </c>
      <c r="AB18" s="2">
        <f t="shared" si="14"/>
        <v>0.7423521038622216</v>
      </c>
      <c r="AC18" s="2">
        <f t="shared" si="15"/>
        <v>1.1429376861025378</v>
      </c>
      <c r="AD18" s="7" t="s">
        <v>17</v>
      </c>
      <c r="AE18" s="2">
        <f t="shared" si="16"/>
        <v>0.9638329238329241</v>
      </c>
    </row>
    <row r="19" spans="1:31" ht="12.75">
      <c r="A19" s="7">
        <f t="shared" si="0"/>
        <v>1915</v>
      </c>
      <c r="B19" s="1">
        <v>486</v>
      </c>
      <c r="C19" s="8">
        <v>44900</v>
      </c>
      <c r="D19" s="8">
        <v>675000</v>
      </c>
      <c r="E19" s="8">
        <v>492000</v>
      </c>
      <c r="F19" s="8">
        <v>26300000</v>
      </c>
      <c r="G19" s="2">
        <v>100403000</v>
      </c>
      <c r="H19" s="2">
        <v>4872952.8</v>
      </c>
      <c r="I19" s="2">
        <v>1442000</v>
      </c>
      <c r="K19" s="2">
        <v>45500</v>
      </c>
      <c r="M19" s="2">
        <f t="shared" si="1"/>
        <v>92.38683127572017</v>
      </c>
      <c r="N19" s="2">
        <f t="shared" si="2"/>
        <v>1388.888888888889</v>
      </c>
      <c r="O19" s="2">
        <f t="shared" si="3"/>
        <v>1012.3456790123457</v>
      </c>
      <c r="P19" s="2">
        <f t="shared" si="4"/>
        <v>54115.22633744856</v>
      </c>
      <c r="Q19" s="2">
        <f t="shared" si="5"/>
        <v>206590.53497942386</v>
      </c>
      <c r="R19" s="2">
        <f t="shared" si="6"/>
        <v>10026.651851851851</v>
      </c>
      <c r="S19" s="2">
        <f t="shared" si="7"/>
        <v>2967.0781893004114</v>
      </c>
      <c r="T19" s="7" t="s">
        <v>17</v>
      </c>
      <c r="U19" s="2">
        <f t="shared" si="8"/>
        <v>93.62139917695474</v>
      </c>
      <c r="W19" s="2">
        <f t="shared" si="9"/>
        <v>0.509009918157857</v>
      </c>
      <c r="X19" s="2">
        <f t="shared" si="10"/>
        <v>1.0896666666666661</v>
      </c>
      <c r="Y19" s="2">
        <f t="shared" si="11"/>
        <v>1.2994861353500091</v>
      </c>
      <c r="Z19" s="2">
        <f t="shared" si="12"/>
        <v>0.7057287562385084</v>
      </c>
      <c r="AA19" s="2">
        <f t="shared" si="13"/>
        <v>2.3202132093576697</v>
      </c>
      <c r="AB19" s="2">
        <f t="shared" si="14"/>
        <v>0.7481448239180905</v>
      </c>
      <c r="AC19" s="2">
        <f t="shared" si="15"/>
        <v>0.9872141069539984</v>
      </c>
      <c r="AD19" s="7" t="s">
        <v>17</v>
      </c>
      <c r="AE19" s="2">
        <f t="shared" si="16"/>
        <v>0.22558846725513398</v>
      </c>
    </row>
    <row r="20" spans="1:31" ht="12.75">
      <c r="A20" s="7">
        <f t="shared" si="0"/>
        <v>1916</v>
      </c>
      <c r="B20" s="1">
        <v>564</v>
      </c>
      <c r="C20" s="8">
        <v>55200</v>
      </c>
      <c r="D20" s="8">
        <v>847000</v>
      </c>
      <c r="E20" s="8">
        <v>499000</v>
      </c>
      <c r="F20" s="8">
        <v>34000000</v>
      </c>
      <c r="G20" s="2">
        <v>106788000</v>
      </c>
      <c r="H20" s="2">
        <v>5069867.28</v>
      </c>
      <c r="I20" s="2">
        <v>1578000</v>
      </c>
      <c r="K20" s="2">
        <v>16000</v>
      </c>
      <c r="M20" s="2">
        <f t="shared" si="1"/>
        <v>97.87234042553192</v>
      </c>
      <c r="N20" s="2">
        <f t="shared" si="2"/>
        <v>1501.77304964539</v>
      </c>
      <c r="O20" s="2">
        <f t="shared" si="3"/>
        <v>884.7517730496454</v>
      </c>
      <c r="P20" s="2">
        <f t="shared" si="4"/>
        <v>60283.68794326241</v>
      </c>
      <c r="Q20" s="2">
        <f t="shared" si="5"/>
        <v>189340.4255319149</v>
      </c>
      <c r="R20" s="2">
        <f t="shared" si="6"/>
        <v>8989.126382978724</v>
      </c>
      <c r="S20" s="2">
        <f t="shared" si="7"/>
        <v>2797.872340425532</v>
      </c>
      <c r="T20" s="7" t="s">
        <v>17</v>
      </c>
      <c r="U20" s="2">
        <f t="shared" si="8"/>
        <v>28.368794326241133</v>
      </c>
      <c r="W20" s="2">
        <f t="shared" si="9"/>
        <v>0.539232608175949</v>
      </c>
      <c r="X20" s="2">
        <f t="shared" si="10"/>
        <v>1.1782310638297866</v>
      </c>
      <c r="Y20" s="2">
        <f t="shared" si="11"/>
        <v>1.1357016542274696</v>
      </c>
      <c r="Z20" s="2">
        <f t="shared" si="12"/>
        <v>0.7861730421004983</v>
      </c>
      <c r="AA20" s="2">
        <f t="shared" si="13"/>
        <v>2.1264776550789506</v>
      </c>
      <c r="AB20" s="2">
        <f t="shared" si="14"/>
        <v>0.6707292199169145</v>
      </c>
      <c r="AC20" s="2">
        <f t="shared" si="15"/>
        <v>0.9309154891451454</v>
      </c>
      <c r="AD20" s="7" t="s">
        <v>17</v>
      </c>
      <c r="AE20" s="2">
        <f t="shared" si="16"/>
        <v>0.06835694495268965</v>
      </c>
    </row>
    <row r="21" spans="1:31" ht="12.75">
      <c r="A21" s="7">
        <f t="shared" si="0"/>
        <v>1917</v>
      </c>
      <c r="B21" s="1">
        <v>564</v>
      </c>
      <c r="C21" s="8">
        <v>54400</v>
      </c>
      <c r="D21" s="8">
        <v>818000</v>
      </c>
      <c r="E21" s="8">
        <v>606000</v>
      </c>
      <c r="F21" s="8">
        <v>35800000</v>
      </c>
      <c r="G21" s="2">
        <v>99402000</v>
      </c>
      <c r="H21" s="2">
        <v>5266781.76</v>
      </c>
      <c r="I21" s="2">
        <v>2186000</v>
      </c>
      <c r="K21" s="2">
        <v>37000</v>
      </c>
      <c r="M21" s="2">
        <f t="shared" si="1"/>
        <v>96.45390070921985</v>
      </c>
      <c r="N21" s="2">
        <f t="shared" si="2"/>
        <v>1450.354609929078</v>
      </c>
      <c r="O21" s="2">
        <f t="shared" si="3"/>
        <v>1074.468085106383</v>
      </c>
      <c r="P21" s="2">
        <f t="shared" si="4"/>
        <v>63475.17730496454</v>
      </c>
      <c r="Q21" s="2">
        <f t="shared" si="5"/>
        <v>176244.68085106384</v>
      </c>
      <c r="R21" s="2">
        <f t="shared" si="6"/>
        <v>9338.265531914893</v>
      </c>
      <c r="S21" s="2">
        <f t="shared" si="7"/>
        <v>3875.886524822695</v>
      </c>
      <c r="T21" s="7" t="s">
        <v>17</v>
      </c>
      <c r="U21" s="2">
        <f t="shared" si="8"/>
        <v>65.60283687943263</v>
      </c>
      <c r="W21" s="2">
        <f t="shared" si="9"/>
        <v>0.5314176428400657</v>
      </c>
      <c r="X21" s="2">
        <f t="shared" si="10"/>
        <v>1.137890212765957</v>
      </c>
      <c r="Y21" s="2">
        <f t="shared" si="11"/>
        <v>1.379228862648991</v>
      </c>
      <c r="Z21" s="2">
        <f t="shared" si="12"/>
        <v>0.82779396785876</v>
      </c>
      <c r="AA21" s="2">
        <f t="shared" si="13"/>
        <v>1.9793996691590614</v>
      </c>
      <c r="AB21" s="2">
        <f t="shared" si="14"/>
        <v>0.6967804532661126</v>
      </c>
      <c r="AC21" s="2">
        <f t="shared" si="15"/>
        <v>1.2895952213379516</v>
      </c>
      <c r="AD21" s="7" t="s">
        <v>17</v>
      </c>
      <c r="AE21" s="2">
        <f t="shared" si="16"/>
        <v>0.15807543520309483</v>
      </c>
    </row>
    <row r="22" spans="1:31" ht="12.75">
      <c r="A22" s="7">
        <f t="shared" si="0"/>
        <v>1918</v>
      </c>
      <c r="B22" s="1">
        <v>607</v>
      </c>
      <c r="C22" s="8">
        <v>46400</v>
      </c>
      <c r="D22" s="8">
        <v>905000</v>
      </c>
      <c r="E22" s="8">
        <v>611000</v>
      </c>
      <c r="F22" s="8">
        <v>35800000</v>
      </c>
      <c r="G22" s="2">
        <v>91515000</v>
      </c>
      <c r="H22" s="2">
        <v>5388378.72</v>
      </c>
      <c r="I22" s="2">
        <v>2131500</v>
      </c>
      <c r="K22" s="2">
        <v>42500</v>
      </c>
      <c r="M22" s="2">
        <f t="shared" si="1"/>
        <v>76.44151565074135</v>
      </c>
      <c r="N22" s="2">
        <f t="shared" si="2"/>
        <v>1490.9390444810545</v>
      </c>
      <c r="O22" s="2">
        <f t="shared" si="3"/>
        <v>1006.5897858319605</v>
      </c>
      <c r="P22" s="2">
        <f t="shared" si="4"/>
        <v>58978.58319604613</v>
      </c>
      <c r="Q22" s="2">
        <f t="shared" si="5"/>
        <v>150766.0626029654</v>
      </c>
      <c r="R22" s="2">
        <f t="shared" si="6"/>
        <v>8877.065436573312</v>
      </c>
      <c r="S22" s="2">
        <f t="shared" si="7"/>
        <v>3511.5321252059307</v>
      </c>
      <c r="T22" s="7" t="s">
        <v>17</v>
      </c>
      <c r="U22" s="2">
        <f t="shared" si="8"/>
        <v>70.0164744645799</v>
      </c>
      <c r="W22" s="2">
        <f t="shared" si="9"/>
        <v>0.4211583954982127</v>
      </c>
      <c r="X22" s="2">
        <f t="shared" si="10"/>
        <v>1.1697311367380556</v>
      </c>
      <c r="Y22" s="2">
        <f t="shared" si="11"/>
        <v>1.2920976478604753</v>
      </c>
      <c r="Z22" s="2">
        <f t="shared" si="12"/>
        <v>0.7691528795260966</v>
      </c>
      <c r="AA22" s="2">
        <f t="shared" si="13"/>
        <v>1.693249935235834</v>
      </c>
      <c r="AB22" s="2">
        <f t="shared" si="14"/>
        <v>0.6623677231525597</v>
      </c>
      <c r="AC22" s="2">
        <f t="shared" si="15"/>
        <v>1.1683662613026131</v>
      </c>
      <c r="AD22" s="7" t="s">
        <v>17</v>
      </c>
      <c r="AE22" s="2">
        <f t="shared" si="16"/>
        <v>0.16871045824917327</v>
      </c>
    </row>
    <row r="23" spans="1:31" ht="12.75">
      <c r="A23" s="7">
        <f t="shared" si="0"/>
        <v>1919</v>
      </c>
      <c r="B23" s="1">
        <v>587</v>
      </c>
      <c r="C23" s="8">
        <v>62300</v>
      </c>
      <c r="D23" s="8">
        <v>572000</v>
      </c>
      <c r="E23" s="8">
        <v>510000</v>
      </c>
      <c r="F23" s="8">
        <v>27900000</v>
      </c>
      <c r="G23" s="2">
        <v>96710000</v>
      </c>
      <c r="H23" s="2">
        <v>5413787.04</v>
      </c>
      <c r="I23" s="2">
        <v>1714000</v>
      </c>
      <c r="K23" s="2">
        <v>78000</v>
      </c>
      <c r="M23" s="2">
        <f t="shared" si="1"/>
        <v>106.13287904599659</v>
      </c>
      <c r="N23" s="2">
        <f t="shared" si="2"/>
        <v>974.4463373083476</v>
      </c>
      <c r="O23" s="2">
        <f t="shared" si="3"/>
        <v>868.824531516184</v>
      </c>
      <c r="P23" s="2">
        <f t="shared" si="4"/>
        <v>47529.81260647359</v>
      </c>
      <c r="Q23" s="2">
        <f t="shared" si="5"/>
        <v>164752.98126064736</v>
      </c>
      <c r="R23" s="2">
        <f t="shared" si="6"/>
        <v>9222.805860306644</v>
      </c>
      <c r="S23" s="2">
        <f t="shared" si="7"/>
        <v>2919.931856899489</v>
      </c>
      <c r="T23" s="7" t="s">
        <v>17</v>
      </c>
      <c r="U23" s="2">
        <f t="shared" si="8"/>
        <v>132.87904599659285</v>
      </c>
      <c r="W23" s="2">
        <f t="shared" si="9"/>
        <v>0.5847444633730821</v>
      </c>
      <c r="X23" s="2">
        <f t="shared" si="10"/>
        <v>0.7645116183986368</v>
      </c>
      <c r="Y23" s="2">
        <f t="shared" si="11"/>
        <v>1.115256829918745</v>
      </c>
      <c r="Z23" s="2">
        <f t="shared" si="12"/>
        <v>0.6198469045634132</v>
      </c>
      <c r="AA23" s="2">
        <f t="shared" si="13"/>
        <v>1.8503366741369998</v>
      </c>
      <c r="AB23" s="2">
        <f t="shared" si="14"/>
        <v>0.6881653585204982</v>
      </c>
      <c r="AC23" s="2">
        <f t="shared" si="15"/>
        <v>0.9715274544737321</v>
      </c>
      <c r="AD23" s="7" t="s">
        <v>17</v>
      </c>
      <c r="AE23" s="2">
        <f t="shared" si="16"/>
        <v>0.3201829985475642</v>
      </c>
    </row>
    <row r="24" spans="1:31" ht="12.75">
      <c r="A24" s="7">
        <f t="shared" si="0"/>
        <v>1920</v>
      </c>
      <c r="B24" s="1">
        <v>576</v>
      </c>
      <c r="C24" s="8">
        <v>76200</v>
      </c>
      <c r="D24" s="8">
        <v>642000</v>
      </c>
      <c r="E24" s="8">
        <v>626000</v>
      </c>
      <c r="F24" s="8">
        <v>34200000</v>
      </c>
      <c r="G24" s="2">
        <v>97524000</v>
      </c>
      <c r="H24" s="2">
        <v>6519956.4</v>
      </c>
      <c r="I24" s="2">
        <v>2748000</v>
      </c>
      <c r="K24" s="2">
        <v>240000</v>
      </c>
      <c r="M24" s="2">
        <f t="shared" si="1"/>
        <v>132.29166666666666</v>
      </c>
      <c r="N24" s="2">
        <f t="shared" si="2"/>
        <v>1114.5833333333333</v>
      </c>
      <c r="O24" s="2">
        <f t="shared" si="3"/>
        <v>1086.8055555555557</v>
      </c>
      <c r="P24" s="2">
        <f t="shared" si="4"/>
        <v>59375</v>
      </c>
      <c r="Q24" s="2">
        <f t="shared" si="5"/>
        <v>169312.5</v>
      </c>
      <c r="R24" s="2">
        <f t="shared" si="6"/>
        <v>11319.368750000001</v>
      </c>
      <c r="S24" s="2">
        <f t="shared" si="7"/>
        <v>4770.833333333333</v>
      </c>
      <c r="T24" s="7" t="s">
        <v>17</v>
      </c>
      <c r="U24" s="2">
        <f t="shared" si="8"/>
        <v>416.6666666666667</v>
      </c>
      <c r="W24" s="2">
        <f t="shared" si="9"/>
        <v>0.7288676264044925</v>
      </c>
      <c r="X24" s="2">
        <f t="shared" si="10"/>
        <v>0.8744574999999996</v>
      </c>
      <c r="Y24" s="2">
        <f t="shared" si="11"/>
        <v>1.3950657177137864</v>
      </c>
      <c r="Z24" s="2">
        <f t="shared" si="12"/>
        <v>0.7743226396276599</v>
      </c>
      <c r="AA24" s="2">
        <f t="shared" si="13"/>
        <v>1.9015445167829055</v>
      </c>
      <c r="AB24" s="2">
        <f t="shared" si="14"/>
        <v>0.8446016941107424</v>
      </c>
      <c r="AC24" s="2">
        <f t="shared" si="15"/>
        <v>1.5873642917726867</v>
      </c>
      <c r="AD24" s="7" t="s">
        <v>17</v>
      </c>
      <c r="AE24" s="2">
        <f t="shared" si="16"/>
        <v>1.0039926289926293</v>
      </c>
    </row>
    <row r="25" spans="1:31" ht="12.75">
      <c r="A25" s="7">
        <f t="shared" si="0"/>
        <v>1921</v>
      </c>
      <c r="B25" s="1">
        <v>556</v>
      </c>
      <c r="C25" s="8">
        <v>38500</v>
      </c>
      <c r="D25" s="8">
        <v>397000</v>
      </c>
      <c r="E25" s="8">
        <v>502000</v>
      </c>
      <c r="F25" s="8">
        <v>16000000</v>
      </c>
      <c r="G25" s="2">
        <v>82376000</v>
      </c>
      <c r="H25" s="2">
        <v>4839377.52</v>
      </c>
      <c r="I25" s="2">
        <v>1206000</v>
      </c>
      <c r="K25" s="2">
        <v>75000</v>
      </c>
      <c r="M25" s="2">
        <f t="shared" si="1"/>
        <v>69.24460431654676</v>
      </c>
      <c r="N25" s="2">
        <f t="shared" si="2"/>
        <v>714.0287769784172</v>
      </c>
      <c r="O25" s="2">
        <f t="shared" si="3"/>
        <v>902.8776978417267</v>
      </c>
      <c r="P25" s="2">
        <f t="shared" si="4"/>
        <v>28776.978417266186</v>
      </c>
      <c r="Q25" s="2">
        <f t="shared" si="5"/>
        <v>148158.27338129497</v>
      </c>
      <c r="R25" s="2">
        <f t="shared" si="6"/>
        <v>8703.916402877698</v>
      </c>
      <c r="S25" s="2">
        <f t="shared" si="7"/>
        <v>2169.0647482014388</v>
      </c>
      <c r="T25" s="7" t="s">
        <v>17</v>
      </c>
      <c r="U25" s="2">
        <f t="shared" si="8"/>
        <v>134.89208633093526</v>
      </c>
      <c r="W25" s="2">
        <f t="shared" si="9"/>
        <v>0.3815066486136924</v>
      </c>
      <c r="X25" s="2">
        <f t="shared" si="10"/>
        <v>0.5601984172661868</v>
      </c>
      <c r="Y25" s="2">
        <f t="shared" si="11"/>
        <v>1.1589687935515456</v>
      </c>
      <c r="Z25" s="2">
        <f t="shared" si="12"/>
        <v>0.37528700443900215</v>
      </c>
      <c r="AA25" s="2">
        <f t="shared" si="13"/>
        <v>1.6639619187255765</v>
      </c>
      <c r="AB25" s="2">
        <f t="shared" si="14"/>
        <v>0.6494481010055249</v>
      </c>
      <c r="AC25" s="2">
        <f t="shared" si="15"/>
        <v>0.721696963040254</v>
      </c>
      <c r="AD25" s="7" t="s">
        <v>17</v>
      </c>
      <c r="AE25" s="2">
        <f t="shared" si="16"/>
        <v>0.32503358492567136</v>
      </c>
    </row>
    <row r="26" spans="1:31" ht="12.75">
      <c r="A26" s="7">
        <f t="shared" si="0"/>
        <v>1922</v>
      </c>
      <c r="B26" s="1">
        <v>594</v>
      </c>
      <c r="C26" s="8">
        <v>51200</v>
      </c>
      <c r="D26" s="8">
        <v>615000</v>
      </c>
      <c r="E26" s="8">
        <v>613000</v>
      </c>
      <c r="F26" s="8">
        <v>30800000</v>
      </c>
      <c r="G26" s="2">
        <v>95208000</v>
      </c>
      <c r="H26" s="2">
        <v>6238650</v>
      </c>
      <c r="I26" s="2">
        <v>1551000</v>
      </c>
      <c r="K26" s="2">
        <v>189500</v>
      </c>
      <c r="M26" s="2">
        <f t="shared" si="1"/>
        <v>86.1952861952862</v>
      </c>
      <c r="N26" s="2">
        <f t="shared" si="2"/>
        <v>1035.3535353535353</v>
      </c>
      <c r="O26" s="2">
        <f t="shared" si="3"/>
        <v>1031.986531986532</v>
      </c>
      <c r="P26" s="2">
        <f t="shared" si="4"/>
        <v>51851.851851851854</v>
      </c>
      <c r="Q26" s="2">
        <f t="shared" si="5"/>
        <v>160282.8282828283</v>
      </c>
      <c r="R26" s="2">
        <f t="shared" si="6"/>
        <v>10502.777777777777</v>
      </c>
      <c r="S26" s="2">
        <f t="shared" si="7"/>
        <v>2611.1111111111113</v>
      </c>
      <c r="T26" s="7" t="s">
        <v>17</v>
      </c>
      <c r="U26" s="2">
        <f t="shared" si="8"/>
        <v>319.023569023569</v>
      </c>
      <c r="W26" s="2">
        <f t="shared" si="9"/>
        <v>0.474897287481556</v>
      </c>
      <c r="X26" s="2">
        <f t="shared" si="10"/>
        <v>0.8122969696969693</v>
      </c>
      <c r="Y26" s="2">
        <f t="shared" si="11"/>
        <v>1.3246978951821877</v>
      </c>
      <c r="Z26" s="2">
        <f t="shared" si="12"/>
        <v>0.6762115839243502</v>
      </c>
      <c r="AA26" s="2">
        <f t="shared" si="13"/>
        <v>1.8001324961575085</v>
      </c>
      <c r="AB26" s="2">
        <f t="shared" si="14"/>
        <v>0.783671254104145</v>
      </c>
      <c r="AC26" s="2">
        <f t="shared" si="15"/>
        <v>0.8687757986994619</v>
      </c>
      <c r="AD26" s="7" t="s">
        <v>17</v>
      </c>
      <c r="AE26" s="2">
        <f t="shared" si="16"/>
        <v>0.768713548259003</v>
      </c>
    </row>
    <row r="27" spans="1:31" ht="12.75">
      <c r="A27" s="7">
        <f t="shared" si="0"/>
        <v>1923</v>
      </c>
      <c r="B27" s="1">
        <v>677</v>
      </c>
      <c r="C27" s="8">
        <v>75100</v>
      </c>
      <c r="D27" s="8">
        <v>854000</v>
      </c>
      <c r="E27" s="8">
        <v>724000</v>
      </c>
      <c r="F27" s="8">
        <v>39500000</v>
      </c>
      <c r="G27" s="2">
        <v>106976000</v>
      </c>
      <c r="H27" s="2">
        <v>7142460.24</v>
      </c>
      <c r="I27" s="2">
        <v>1986500</v>
      </c>
      <c r="K27" s="2">
        <v>208000</v>
      </c>
      <c r="M27" s="2">
        <f t="shared" si="1"/>
        <v>110.93057607090104</v>
      </c>
      <c r="N27" s="2">
        <f t="shared" si="2"/>
        <v>1261.447562776957</v>
      </c>
      <c r="O27" s="2">
        <f t="shared" si="3"/>
        <v>1069.423929098966</v>
      </c>
      <c r="P27" s="2">
        <f t="shared" si="4"/>
        <v>58345.642540620385</v>
      </c>
      <c r="Q27" s="2">
        <f t="shared" si="5"/>
        <v>158014.77104874447</v>
      </c>
      <c r="R27" s="2">
        <f t="shared" si="6"/>
        <v>10550.16283604136</v>
      </c>
      <c r="S27" s="2">
        <f t="shared" si="7"/>
        <v>2934.2688330871492</v>
      </c>
      <c r="T27" s="7" t="s">
        <v>17</v>
      </c>
      <c r="U27" s="2">
        <f t="shared" si="8"/>
        <v>307.2378138847858</v>
      </c>
      <c r="W27" s="2">
        <f t="shared" si="9"/>
        <v>0.6111776177119798</v>
      </c>
      <c r="X27" s="2">
        <f t="shared" si="10"/>
        <v>0.9896812998522889</v>
      </c>
      <c r="Y27" s="2">
        <f t="shared" si="11"/>
        <v>1.372753988569837</v>
      </c>
      <c r="Z27" s="2">
        <f t="shared" si="12"/>
        <v>0.7608985590370537</v>
      </c>
      <c r="AA27" s="2">
        <f t="shared" si="13"/>
        <v>1.7746600012311333</v>
      </c>
      <c r="AB27" s="2">
        <f t="shared" si="14"/>
        <v>0.787206919508186</v>
      </c>
      <c r="AC27" s="2">
        <f t="shared" si="15"/>
        <v>0.9762976911309801</v>
      </c>
      <c r="AD27" s="7" t="s">
        <v>17</v>
      </c>
      <c r="AE27" s="2">
        <f t="shared" si="16"/>
        <v>0.7403148011715222</v>
      </c>
    </row>
    <row r="28" spans="1:31" ht="12.75">
      <c r="A28" s="7">
        <f t="shared" si="0"/>
        <v>1924</v>
      </c>
      <c r="B28" s="1">
        <v>696</v>
      </c>
      <c r="C28" s="8">
        <v>79800</v>
      </c>
      <c r="D28" s="8">
        <v>889000</v>
      </c>
      <c r="E28" s="8">
        <v>840000</v>
      </c>
      <c r="F28" s="8">
        <v>33000000</v>
      </c>
      <c r="G28" s="2">
        <v>103408000</v>
      </c>
      <c r="H28" s="2">
        <v>7195999.2</v>
      </c>
      <c r="I28" s="2">
        <v>1877500</v>
      </c>
      <c r="K28" s="2">
        <v>201000</v>
      </c>
      <c r="M28" s="2">
        <f t="shared" si="1"/>
        <v>114.65517241379311</v>
      </c>
      <c r="N28" s="2">
        <f t="shared" si="2"/>
        <v>1277.2988505747126</v>
      </c>
      <c r="O28" s="2">
        <f t="shared" si="3"/>
        <v>1206.896551724138</v>
      </c>
      <c r="P28" s="2">
        <f t="shared" si="4"/>
        <v>47413.793103448275</v>
      </c>
      <c r="Q28" s="2">
        <f t="shared" si="5"/>
        <v>148574.71264367815</v>
      </c>
      <c r="R28" s="2">
        <f t="shared" si="6"/>
        <v>10339.079310344829</v>
      </c>
      <c r="S28" s="2">
        <f t="shared" si="7"/>
        <v>2697.557471264368</v>
      </c>
      <c r="T28" s="7" t="s">
        <v>17</v>
      </c>
      <c r="U28" s="2">
        <f t="shared" si="8"/>
        <v>288.7931034482759</v>
      </c>
      <c r="W28" s="2">
        <f t="shared" si="9"/>
        <v>0.6316984695854305</v>
      </c>
      <c r="X28" s="2">
        <f t="shared" si="10"/>
        <v>1.002117586206896</v>
      </c>
      <c r="Y28" s="2">
        <f t="shared" si="11"/>
        <v>1.5492191731359444</v>
      </c>
      <c r="Z28" s="2">
        <f t="shared" si="12"/>
        <v>0.6183338683052094</v>
      </c>
      <c r="AA28" s="2">
        <f t="shared" si="13"/>
        <v>1.6686389378231496</v>
      </c>
      <c r="AB28" s="2">
        <f t="shared" si="14"/>
        <v>0.7714567917987977</v>
      </c>
      <c r="AC28" s="2">
        <f t="shared" si="15"/>
        <v>0.8975384604135581</v>
      </c>
      <c r="AD28" s="7" t="s">
        <v>17</v>
      </c>
      <c r="AE28" s="2">
        <f t="shared" si="16"/>
        <v>0.6958707531983396</v>
      </c>
    </row>
    <row r="29" spans="1:31" ht="12.75">
      <c r="A29" s="7">
        <f t="shared" si="0"/>
        <v>1925</v>
      </c>
      <c r="B29" s="1">
        <v>711</v>
      </c>
      <c r="C29" s="8">
        <v>76900</v>
      </c>
      <c r="D29" s="8">
        <v>924000</v>
      </c>
      <c r="E29" s="8">
        <v>829000</v>
      </c>
      <c r="F29" s="8">
        <v>39800000</v>
      </c>
      <c r="G29" s="2">
        <v>104910000</v>
      </c>
      <c r="H29" s="2">
        <v>8168774.88</v>
      </c>
      <c r="I29" s="2">
        <v>2367000</v>
      </c>
      <c r="K29" s="2">
        <v>256000</v>
      </c>
      <c r="M29" s="2">
        <f t="shared" si="1"/>
        <v>108.15752461322082</v>
      </c>
      <c r="N29" s="2">
        <f t="shared" si="2"/>
        <v>1299.57805907173</v>
      </c>
      <c r="O29" s="2">
        <f t="shared" si="3"/>
        <v>1165.9634317862167</v>
      </c>
      <c r="P29" s="2">
        <f t="shared" si="4"/>
        <v>55977.4964838256</v>
      </c>
      <c r="Q29" s="2">
        <f t="shared" si="5"/>
        <v>147552.74261603376</v>
      </c>
      <c r="R29" s="2">
        <f t="shared" si="6"/>
        <v>11489.134852320674</v>
      </c>
      <c r="S29" s="2">
        <f t="shared" si="7"/>
        <v>3329.1139240506327</v>
      </c>
      <c r="T29" s="7" t="s">
        <v>17</v>
      </c>
      <c r="U29" s="2">
        <f t="shared" si="8"/>
        <v>360.056258790436</v>
      </c>
      <c r="W29" s="2">
        <f t="shared" si="9"/>
        <v>0.5958993504954236</v>
      </c>
      <c r="X29" s="2">
        <f t="shared" si="10"/>
        <v>1.019596962025316</v>
      </c>
      <c r="Y29" s="2">
        <f t="shared" si="11"/>
        <v>1.496675834493118</v>
      </c>
      <c r="Z29" s="2">
        <f t="shared" si="12"/>
        <v>0.7300150372564865</v>
      </c>
      <c r="AA29" s="2">
        <f t="shared" si="13"/>
        <v>1.6571612176171184</v>
      </c>
      <c r="AB29" s="2">
        <f t="shared" si="14"/>
        <v>0.8572688967427459</v>
      </c>
      <c r="AC29" s="2">
        <f t="shared" si="15"/>
        <v>1.1076715946790336</v>
      </c>
      <c r="AD29" s="7" t="s">
        <v>17</v>
      </c>
      <c r="AE29" s="2">
        <f t="shared" si="16"/>
        <v>0.8675851916358248</v>
      </c>
    </row>
    <row r="30" spans="1:31" ht="12.75">
      <c r="A30" s="7">
        <f t="shared" si="0"/>
        <v>1926</v>
      </c>
      <c r="B30" s="1">
        <v>754</v>
      </c>
      <c r="C30" s="8">
        <v>93900</v>
      </c>
      <c r="D30" s="8">
        <v>1040000</v>
      </c>
      <c r="E30" s="8">
        <v>1000000</v>
      </c>
      <c r="F30" s="8">
        <v>42100000</v>
      </c>
      <c r="G30" s="2">
        <v>102969000</v>
      </c>
      <c r="H30" s="2">
        <v>8887467.36</v>
      </c>
      <c r="I30" s="2">
        <v>2249000</v>
      </c>
      <c r="K30" s="2">
        <v>264000</v>
      </c>
      <c r="M30" s="2">
        <f t="shared" si="1"/>
        <v>124.53580901856763</v>
      </c>
      <c r="N30" s="2">
        <f t="shared" si="2"/>
        <v>1379.3103448275863</v>
      </c>
      <c r="O30" s="2">
        <f t="shared" si="3"/>
        <v>1326.2599469496022</v>
      </c>
      <c r="P30" s="2">
        <f t="shared" si="4"/>
        <v>55835.54376657825</v>
      </c>
      <c r="Q30" s="2">
        <f t="shared" si="5"/>
        <v>136563.66047745358</v>
      </c>
      <c r="R30" s="2">
        <f t="shared" si="6"/>
        <v>11787.091989389919</v>
      </c>
      <c r="S30" s="2">
        <f t="shared" si="7"/>
        <v>2982.7586206896553</v>
      </c>
      <c r="T30" s="7" t="s">
        <v>17</v>
      </c>
      <c r="U30" s="2">
        <f t="shared" si="8"/>
        <v>350.13262599469493</v>
      </c>
      <c r="W30" s="2">
        <f t="shared" si="9"/>
        <v>0.6861363365421853</v>
      </c>
      <c r="X30" s="2">
        <f t="shared" si="10"/>
        <v>1.0821517241379306</v>
      </c>
      <c r="Y30" s="2">
        <f t="shared" si="11"/>
        <v>1.702438651797741</v>
      </c>
      <c r="Z30" s="2">
        <f t="shared" si="12"/>
        <v>0.7281638001580228</v>
      </c>
      <c r="AA30" s="2">
        <f t="shared" si="13"/>
        <v>1.533743106815529</v>
      </c>
      <c r="AB30" s="2">
        <f t="shared" si="14"/>
        <v>0.8795011526484535</v>
      </c>
      <c r="AC30" s="2">
        <f t="shared" si="15"/>
        <v>0.9924313415811167</v>
      </c>
      <c r="AD30" s="7" t="s">
        <v>17</v>
      </c>
      <c r="AE30" s="2">
        <f t="shared" si="16"/>
        <v>0.8436733816044162</v>
      </c>
    </row>
    <row r="31" spans="1:31" ht="12.75">
      <c r="A31" s="7">
        <f t="shared" si="0"/>
        <v>1927</v>
      </c>
      <c r="B31" s="1">
        <v>758</v>
      </c>
      <c r="C31" s="8">
        <v>94800</v>
      </c>
      <c r="D31" s="8">
        <v>985000</v>
      </c>
      <c r="E31" s="8">
        <v>877000</v>
      </c>
      <c r="F31" s="8">
        <v>39200000</v>
      </c>
      <c r="G31" s="2">
        <v>97711000</v>
      </c>
      <c r="H31" s="2">
        <v>9076214.88</v>
      </c>
      <c r="I31" s="2">
        <v>2067000</v>
      </c>
      <c r="K31" s="2">
        <v>248500</v>
      </c>
      <c r="M31" s="2">
        <f t="shared" si="1"/>
        <v>125.06596306068602</v>
      </c>
      <c r="N31" s="2">
        <f t="shared" si="2"/>
        <v>1299.4722955145119</v>
      </c>
      <c r="O31" s="2">
        <f t="shared" si="3"/>
        <v>1156.9920844327178</v>
      </c>
      <c r="P31" s="2">
        <f t="shared" si="4"/>
        <v>51715.03957783641</v>
      </c>
      <c r="Q31" s="2">
        <f t="shared" si="5"/>
        <v>128906.33245382586</v>
      </c>
      <c r="R31" s="2">
        <f t="shared" si="6"/>
        <v>11973.898258575198</v>
      </c>
      <c r="S31" s="2">
        <f t="shared" si="7"/>
        <v>2726.9129287598944</v>
      </c>
      <c r="T31" s="7" t="s">
        <v>17</v>
      </c>
      <c r="U31" s="2">
        <f t="shared" si="8"/>
        <v>327.83641160949867</v>
      </c>
      <c r="W31" s="2">
        <f t="shared" si="9"/>
        <v>0.689057247042778</v>
      </c>
      <c r="X31" s="2">
        <f t="shared" si="10"/>
        <v>1.019513984168865</v>
      </c>
      <c r="Y31" s="2">
        <f t="shared" si="11"/>
        <v>1.4851598654491698</v>
      </c>
      <c r="Z31" s="2">
        <f t="shared" si="12"/>
        <v>0.6744273844944706</v>
      </c>
      <c r="AA31" s="2">
        <f t="shared" si="13"/>
        <v>1.4477438444070394</v>
      </c>
      <c r="AB31" s="2">
        <f t="shared" si="14"/>
        <v>0.8934398178610693</v>
      </c>
      <c r="AC31" s="2">
        <f t="shared" si="15"/>
        <v>0.9073056859151231</v>
      </c>
      <c r="AD31" s="7" t="s">
        <v>17</v>
      </c>
      <c r="AE31" s="2">
        <f t="shared" si="16"/>
        <v>0.7899488178511926</v>
      </c>
    </row>
    <row r="32" spans="1:31" ht="12.75">
      <c r="A32" s="7">
        <f t="shared" si="0"/>
        <v>1928</v>
      </c>
      <c r="B32" s="1">
        <v>772</v>
      </c>
      <c r="C32" s="8">
        <v>105000</v>
      </c>
      <c r="D32" s="8">
        <v>1100000</v>
      </c>
      <c r="E32" s="8">
        <v>904000</v>
      </c>
      <c r="F32" s="8">
        <v>44800000</v>
      </c>
      <c r="G32" s="2">
        <v>96272000</v>
      </c>
      <c r="H32" s="2">
        <v>9440098.32</v>
      </c>
      <c r="I32" s="2">
        <v>2403000</v>
      </c>
      <c r="K32" s="2">
        <v>353500</v>
      </c>
      <c r="M32" s="2">
        <f t="shared" si="1"/>
        <v>136.0103626943005</v>
      </c>
      <c r="N32" s="2">
        <f t="shared" si="2"/>
        <v>1424.8704663212436</v>
      </c>
      <c r="O32" s="2">
        <f t="shared" si="3"/>
        <v>1170.9844559585492</v>
      </c>
      <c r="P32" s="2">
        <f t="shared" si="4"/>
        <v>58031.08808290155</v>
      </c>
      <c r="Q32" s="2">
        <f t="shared" si="5"/>
        <v>124704.66321243523</v>
      </c>
      <c r="R32" s="2">
        <f t="shared" si="6"/>
        <v>12228.106632124352</v>
      </c>
      <c r="S32" s="2">
        <f t="shared" si="7"/>
        <v>3112.6943005181347</v>
      </c>
      <c r="T32" s="7" t="s">
        <v>17</v>
      </c>
      <c r="U32" s="2">
        <f t="shared" si="8"/>
        <v>457.9015544041451</v>
      </c>
      <c r="W32" s="2">
        <f t="shared" si="9"/>
        <v>0.7493559701926977</v>
      </c>
      <c r="X32" s="2">
        <f t="shared" si="10"/>
        <v>1.1178963730569944</v>
      </c>
      <c r="Y32" s="2">
        <f t="shared" si="11"/>
        <v>1.5031210156525505</v>
      </c>
      <c r="Z32" s="2">
        <f t="shared" si="12"/>
        <v>0.756796384081138</v>
      </c>
      <c r="AA32" s="2">
        <f t="shared" si="13"/>
        <v>1.400555000657749</v>
      </c>
      <c r="AB32" s="2">
        <f t="shared" si="14"/>
        <v>0.9124077327420782</v>
      </c>
      <c r="AC32" s="2">
        <f t="shared" si="15"/>
        <v>1.0356638848237933</v>
      </c>
      <c r="AD32" s="7" t="s">
        <v>17</v>
      </c>
      <c r="AE32" s="2">
        <f t="shared" si="16"/>
        <v>1.1033514850224697</v>
      </c>
    </row>
    <row r="33" spans="1:31" ht="12.75">
      <c r="A33" s="7">
        <f t="shared" si="0"/>
        <v>1929</v>
      </c>
      <c r="B33" s="10">
        <v>822.2</v>
      </c>
      <c r="C33" s="8">
        <v>117000</v>
      </c>
      <c r="D33" s="8">
        <v>1210000</v>
      </c>
      <c r="E33" s="8">
        <v>939000</v>
      </c>
      <c r="F33" s="8">
        <v>49100000</v>
      </c>
      <c r="G33" s="2">
        <v>100779000</v>
      </c>
      <c r="H33" s="2">
        <v>10108881.6</v>
      </c>
      <c r="I33" s="2">
        <v>2412000</v>
      </c>
      <c r="K33" s="2">
        <v>346500</v>
      </c>
      <c r="M33" s="2">
        <f>C33/B33</f>
        <v>142.30114327414253</v>
      </c>
      <c r="N33" s="2">
        <f>D33/B33</f>
        <v>1471.6613962539527</v>
      </c>
      <c r="O33" s="2">
        <f>E33/B33</f>
        <v>1142.05789345658</v>
      </c>
      <c r="P33" s="2">
        <f>F33/B33</f>
        <v>59717.83021162734</v>
      </c>
      <c r="Q33" s="2">
        <f>G33/B33</f>
        <v>122572.36682072488</v>
      </c>
      <c r="R33" s="2">
        <f>H33/B33</f>
        <v>12294.91802481148</v>
      </c>
      <c r="S33" s="2">
        <f>I33/B33</f>
        <v>2933.5927998054</v>
      </c>
      <c r="T33" s="7" t="s">
        <v>17</v>
      </c>
      <c r="U33" s="2">
        <f>K33/B33</f>
        <v>421.4303089272683</v>
      </c>
      <c r="W33" s="2">
        <f>M33/181.503008055471</f>
        <v>0.7840153438705126</v>
      </c>
      <c r="X33" s="2">
        <f>N33/1274.59977567044</f>
        <v>1.1546066650450006</v>
      </c>
      <c r="Y33" s="2">
        <f>O33/779.035382889773</f>
        <v>1.4659897593100357</v>
      </c>
      <c r="Z33" s="2">
        <f>P33/76679.9225043336</f>
        <v>0.7787935650072202</v>
      </c>
      <c r="AA33" s="2">
        <f>Q33/89039.4616090547</f>
        <v>1.3766072324078396</v>
      </c>
      <c r="AB33" s="2">
        <f>R33/13402.0199449373</f>
        <v>0.9173929060936793</v>
      </c>
      <c r="AC33" s="2">
        <f>S33/3005.5062710309</f>
        <v>0.9760727595484825</v>
      </c>
      <c r="AD33" s="7" t="s">
        <v>17</v>
      </c>
      <c r="AE33" s="2">
        <f>U33/415.009686958295</f>
        <v>1.0154710171129535</v>
      </c>
    </row>
    <row r="34" spans="1:31" ht="12.75">
      <c r="A34" s="7">
        <f t="shared" si="0"/>
        <v>1930</v>
      </c>
      <c r="B34" s="10">
        <v>751.5</v>
      </c>
      <c r="C34" s="8">
        <v>108000</v>
      </c>
      <c r="D34" s="8">
        <v>918000</v>
      </c>
      <c r="E34" s="8">
        <v>791000</v>
      </c>
      <c r="F34" s="8">
        <v>35800000</v>
      </c>
      <c r="G34" s="2">
        <v>79434000</v>
      </c>
      <c r="H34" s="2">
        <v>9227757.36</v>
      </c>
      <c r="I34" s="2">
        <v>2485000</v>
      </c>
      <c r="K34" s="2">
        <v>353500</v>
      </c>
      <c r="M34" s="2">
        <f aca="true" t="shared" si="17" ref="M34:M97">C34/B34</f>
        <v>143.7125748502994</v>
      </c>
      <c r="N34" s="2">
        <f aca="true" t="shared" si="18" ref="N34:N97">D34/B34</f>
        <v>1221.556886227545</v>
      </c>
      <c r="O34" s="2">
        <f aca="true" t="shared" si="19" ref="O34:O97">E34/B34</f>
        <v>1052.5615435795075</v>
      </c>
      <c r="P34" s="2">
        <f aca="true" t="shared" si="20" ref="P34:P97">F34/B34</f>
        <v>47638.05721889554</v>
      </c>
      <c r="Q34" s="2">
        <f aca="true" t="shared" si="21" ref="Q34:Q97">G34/B34</f>
        <v>105700.59880239521</v>
      </c>
      <c r="R34" s="2">
        <f aca="true" t="shared" si="22" ref="R34:R97">H34/B34</f>
        <v>12279.118243512974</v>
      </c>
      <c r="S34" s="2">
        <f aca="true" t="shared" si="23" ref="S34:S97">I34/B34</f>
        <v>3306.7198935462407</v>
      </c>
      <c r="T34" s="7" t="s">
        <v>17</v>
      </c>
      <c r="U34" s="2">
        <f aca="true" t="shared" si="24" ref="U34:U97">K34/B34</f>
        <v>470.3925482368596</v>
      </c>
      <c r="W34" s="2">
        <f aca="true" t="shared" si="25" ref="W34:W97">M34/181.503008055471</f>
        <v>0.7917916975038668</v>
      </c>
      <c r="X34" s="2">
        <f aca="true" t="shared" si="26" ref="X34:X97">N34/1274.59977567044</f>
        <v>0.9583846706586823</v>
      </c>
      <c r="Y34" s="2">
        <f aca="true" t="shared" si="27" ref="Y34:Y97">O34/779.035382889773</f>
        <v>1.351108777209977</v>
      </c>
      <c r="Z34" s="2">
        <f aca="true" t="shared" si="28" ref="Z34:Z97">P34/76679.9225043336</f>
        <v>0.6212585467363149</v>
      </c>
      <c r="AA34" s="2">
        <f aca="true" t="shared" si="29" ref="AA34:AA97">Q34/89039.4616090547</f>
        <v>1.187120821400454</v>
      </c>
      <c r="AB34" s="2">
        <f aca="true" t="shared" si="30" ref="AB34:AB97">R34/13402.0199449373</f>
        <v>0.9162139956485806</v>
      </c>
      <c r="AC34" s="2">
        <f aca="true" t="shared" si="31" ref="AC34:AC97">S34/3005.5062710309</f>
        <v>1.1002205935880558</v>
      </c>
      <c r="AD34" s="7" t="s">
        <v>17</v>
      </c>
      <c r="AE34" s="2">
        <f aca="true" t="shared" si="32" ref="AE34:AE97">U34/415.009686958295</f>
        <v>1.1334495627908805</v>
      </c>
    </row>
    <row r="35" spans="1:31" ht="12.75">
      <c r="A35" s="7">
        <f t="shared" si="0"/>
        <v>1931</v>
      </c>
      <c r="B35" s="10">
        <v>703.6</v>
      </c>
      <c r="C35" s="8">
        <v>85600</v>
      </c>
      <c r="D35" s="8">
        <v>673000</v>
      </c>
      <c r="E35" s="8">
        <v>558000</v>
      </c>
      <c r="F35" s="8">
        <v>23400000</v>
      </c>
      <c r="G35" s="2">
        <v>57901000</v>
      </c>
      <c r="H35" s="2">
        <v>8513602.08</v>
      </c>
      <c r="I35" s="2">
        <v>1451000</v>
      </c>
      <c r="K35" s="2">
        <v>237500</v>
      </c>
      <c r="M35" s="2">
        <f t="shared" si="17"/>
        <v>121.66003411028993</v>
      </c>
      <c r="N35" s="2">
        <f t="shared" si="18"/>
        <v>956.5093803297327</v>
      </c>
      <c r="O35" s="2">
        <f t="shared" si="19"/>
        <v>793.0642410460489</v>
      </c>
      <c r="P35" s="2">
        <f t="shared" si="20"/>
        <v>33257.53268902785</v>
      </c>
      <c r="Q35" s="2">
        <f t="shared" si="21"/>
        <v>82292.49573621375</v>
      </c>
      <c r="R35" s="2">
        <f t="shared" si="22"/>
        <v>12100.059806708357</v>
      </c>
      <c r="S35" s="2">
        <f t="shared" si="23"/>
        <v>2062.2512791358727</v>
      </c>
      <c r="T35" s="7" t="s">
        <v>17</v>
      </c>
      <c r="U35" s="2">
        <f t="shared" si="24"/>
        <v>337.54974417282546</v>
      </c>
      <c r="W35" s="2">
        <f t="shared" si="25"/>
        <v>0.6702921092806801</v>
      </c>
      <c r="X35" s="2">
        <f t="shared" si="26"/>
        <v>0.7504389994314947</v>
      </c>
      <c r="Y35" s="2">
        <f t="shared" si="27"/>
        <v>1.0180079858558373</v>
      </c>
      <c r="Z35" s="2">
        <f t="shared" si="28"/>
        <v>0.43371891367193655</v>
      </c>
      <c r="AA35" s="2">
        <f t="shared" si="29"/>
        <v>0.9242249924818184</v>
      </c>
      <c r="AB35" s="2">
        <f t="shared" si="30"/>
        <v>0.9028534397368386</v>
      </c>
      <c r="AC35" s="2">
        <f t="shared" si="31"/>
        <v>0.6861577029511613</v>
      </c>
      <c r="AD35" s="7" t="s">
        <v>17</v>
      </c>
      <c r="AE35" s="2">
        <f t="shared" si="32"/>
        <v>0.8133538921628747</v>
      </c>
    </row>
    <row r="36" spans="1:31" ht="12.75">
      <c r="A36" s="7">
        <f t="shared" si="0"/>
        <v>1932</v>
      </c>
      <c r="B36" s="10">
        <v>611.8</v>
      </c>
      <c r="C36" s="8">
        <v>48700</v>
      </c>
      <c r="D36" s="8">
        <v>412000</v>
      </c>
      <c r="E36" s="8">
        <v>396000</v>
      </c>
      <c r="F36" s="8">
        <v>12500000</v>
      </c>
      <c r="G36" s="2">
        <v>42502000</v>
      </c>
      <c r="H36" s="2">
        <v>7257705.12</v>
      </c>
      <c r="I36" s="2">
        <v>1007000</v>
      </c>
      <c r="K36" s="2">
        <v>152500</v>
      </c>
      <c r="M36" s="2">
        <f t="shared" si="17"/>
        <v>79.60117685518144</v>
      </c>
      <c r="N36" s="2">
        <f t="shared" si="18"/>
        <v>673.4226871526644</v>
      </c>
      <c r="O36" s="2">
        <f t="shared" si="19"/>
        <v>647.2703497875123</v>
      </c>
      <c r="P36" s="2">
        <f t="shared" si="20"/>
        <v>20431.51356652501</v>
      </c>
      <c r="Q36" s="2">
        <f t="shared" si="21"/>
        <v>69470.41516835567</v>
      </c>
      <c r="R36" s="2">
        <f t="shared" si="22"/>
        <v>11862.872049689442</v>
      </c>
      <c r="S36" s="2">
        <f t="shared" si="23"/>
        <v>1645.9627329192547</v>
      </c>
      <c r="T36" s="7" t="s">
        <v>17</v>
      </c>
      <c r="U36" s="2">
        <f t="shared" si="24"/>
        <v>249.26446551160512</v>
      </c>
      <c r="W36" s="2">
        <f t="shared" si="25"/>
        <v>0.43856670866222613</v>
      </c>
      <c r="X36" s="2">
        <f t="shared" si="26"/>
        <v>0.5283405034324941</v>
      </c>
      <c r="Y36" s="2">
        <f t="shared" si="27"/>
        <v>0.8308612984772421</v>
      </c>
      <c r="Z36" s="2">
        <f t="shared" si="28"/>
        <v>0.26645193290812613</v>
      </c>
      <c r="AA36" s="2">
        <f t="shared" si="29"/>
        <v>0.780220521473717</v>
      </c>
      <c r="AB36" s="2">
        <f t="shared" si="30"/>
        <v>0.885155528676162</v>
      </c>
      <c r="AC36" s="2">
        <f t="shared" si="31"/>
        <v>0.5476490762252455</v>
      </c>
      <c r="AD36" s="7" t="s">
        <v>17</v>
      </c>
      <c r="AE36" s="2">
        <f t="shared" si="32"/>
        <v>0.6006232465042536</v>
      </c>
    </row>
    <row r="37" spans="1:31" ht="12.75">
      <c r="A37" s="7">
        <f aca="true" t="shared" si="33" ref="A37:A68">A36+1</f>
        <v>1933</v>
      </c>
      <c r="B37" s="10">
        <v>603.3</v>
      </c>
      <c r="C37" s="8">
        <v>42900</v>
      </c>
      <c r="D37" s="8">
        <v>550000</v>
      </c>
      <c r="E37" s="8">
        <v>417000</v>
      </c>
      <c r="F37" s="8">
        <v>22100000</v>
      </c>
      <c r="G37" s="2">
        <v>50640000</v>
      </c>
      <c r="H37" s="2">
        <v>8339373.6</v>
      </c>
      <c r="I37" s="2">
        <v>1515000</v>
      </c>
      <c r="K37" s="2">
        <v>265500</v>
      </c>
      <c r="M37" s="2">
        <f t="shared" si="17"/>
        <v>71.1089010442566</v>
      </c>
      <c r="N37" s="2">
        <f t="shared" si="18"/>
        <v>911.6525774904692</v>
      </c>
      <c r="O37" s="2">
        <f t="shared" si="19"/>
        <v>691.1984087518648</v>
      </c>
      <c r="P37" s="2">
        <f t="shared" si="20"/>
        <v>36631.858113707945</v>
      </c>
      <c r="Q37" s="2">
        <f t="shared" si="21"/>
        <v>83938.33913475883</v>
      </c>
      <c r="R37" s="2">
        <f t="shared" si="22"/>
        <v>13822.92988562904</v>
      </c>
      <c r="S37" s="2">
        <f t="shared" si="23"/>
        <v>2511.1884634510197</v>
      </c>
      <c r="T37" s="7" t="s">
        <v>17</v>
      </c>
      <c r="U37" s="2">
        <f t="shared" si="24"/>
        <v>440.0795624067628</v>
      </c>
      <c r="W37" s="2">
        <f t="shared" si="25"/>
        <v>0.3917780856972038</v>
      </c>
      <c r="X37" s="2">
        <f t="shared" si="26"/>
        <v>0.7152461461959222</v>
      </c>
      <c r="Y37" s="2">
        <f t="shared" si="27"/>
        <v>0.8872490568886825</v>
      </c>
      <c r="Z37" s="2">
        <f t="shared" si="28"/>
        <v>0.4777242453738484</v>
      </c>
      <c r="AA37" s="2">
        <f t="shared" si="29"/>
        <v>0.9427094191484069</v>
      </c>
      <c r="AB37" s="2">
        <f t="shared" si="30"/>
        <v>1.031406455326963</v>
      </c>
      <c r="AC37" s="2">
        <f t="shared" si="31"/>
        <v>0.8355292709436513</v>
      </c>
      <c r="AD37" s="7" t="s">
        <v>17</v>
      </c>
      <c r="AE37" s="2">
        <f t="shared" si="32"/>
        <v>1.06040792838406</v>
      </c>
    </row>
    <row r="38" spans="1:31" ht="12.75">
      <c r="A38" s="7">
        <f t="shared" si="33"/>
        <v>1934</v>
      </c>
      <c r="B38" s="10">
        <v>668.3</v>
      </c>
      <c r="C38" s="8">
        <v>38300</v>
      </c>
      <c r="D38" s="8">
        <v>407000</v>
      </c>
      <c r="E38" s="8">
        <v>462000</v>
      </c>
      <c r="F38" s="8">
        <v>24400000</v>
      </c>
      <c r="G38" s="2">
        <v>54521000</v>
      </c>
      <c r="H38" s="2">
        <v>8336651.28</v>
      </c>
      <c r="I38" s="2">
        <v>1678000</v>
      </c>
      <c r="K38" s="2">
        <v>249500</v>
      </c>
      <c r="M38" s="2">
        <f t="shared" si="17"/>
        <v>57.30959150082299</v>
      </c>
      <c r="N38" s="2">
        <f t="shared" si="18"/>
        <v>609.0079305701033</v>
      </c>
      <c r="O38" s="2">
        <f t="shared" si="19"/>
        <v>691.3062995660632</v>
      </c>
      <c r="P38" s="2">
        <f t="shared" si="20"/>
        <v>36510.5491545713</v>
      </c>
      <c r="Q38" s="2">
        <f t="shared" si="21"/>
        <v>81581.62501870417</v>
      </c>
      <c r="R38" s="2">
        <f t="shared" si="22"/>
        <v>12474.414604219663</v>
      </c>
      <c r="S38" s="2">
        <f t="shared" si="23"/>
        <v>2510.8484213676493</v>
      </c>
      <c r="T38" s="7" t="s">
        <v>17</v>
      </c>
      <c r="U38" s="2">
        <f t="shared" si="24"/>
        <v>373.335328445309</v>
      </c>
      <c r="W38" s="2">
        <f t="shared" si="25"/>
        <v>0.3157500920497583</v>
      </c>
      <c r="X38" s="2">
        <f t="shared" si="26"/>
        <v>0.47780326200808004</v>
      </c>
      <c r="Y38" s="2">
        <f t="shared" si="27"/>
        <v>0.8873875497178506</v>
      </c>
      <c r="Z38" s="2">
        <f t="shared" si="28"/>
        <v>0.47614222813680973</v>
      </c>
      <c r="AA38" s="2">
        <f t="shared" si="29"/>
        <v>0.9162412209645243</v>
      </c>
      <c r="AB38" s="2">
        <f t="shared" si="30"/>
        <v>0.9307861542865375</v>
      </c>
      <c r="AC38" s="2">
        <f t="shared" si="31"/>
        <v>0.8354161312418154</v>
      </c>
      <c r="AD38" s="7" t="s">
        <v>17</v>
      </c>
      <c r="AE38" s="2">
        <f t="shared" si="32"/>
        <v>0.899582202963918</v>
      </c>
    </row>
    <row r="39" spans="1:31" ht="12.75">
      <c r="A39" s="7">
        <f t="shared" si="33"/>
        <v>1935</v>
      </c>
      <c r="B39" s="10">
        <v>728.3</v>
      </c>
      <c r="C39" s="8">
        <v>62000</v>
      </c>
      <c r="D39" s="8">
        <v>746000</v>
      </c>
      <c r="E39" s="8">
        <v>547000</v>
      </c>
      <c r="F39" s="8">
        <v>29000000</v>
      </c>
      <c r="G39" s="2">
        <v>63785000</v>
      </c>
      <c r="H39" s="2">
        <v>9509063.76</v>
      </c>
      <c r="I39" s="2">
        <v>1760000</v>
      </c>
      <c r="J39" s="1">
        <v>30900</v>
      </c>
      <c r="K39" s="2">
        <v>381000</v>
      </c>
      <c r="M39" s="2">
        <f t="shared" si="17"/>
        <v>85.1297542221612</v>
      </c>
      <c r="N39" s="2">
        <f t="shared" si="18"/>
        <v>1024.303171769875</v>
      </c>
      <c r="O39" s="2">
        <f t="shared" si="19"/>
        <v>751.064121927777</v>
      </c>
      <c r="P39" s="2">
        <f t="shared" si="20"/>
        <v>39818.75600713992</v>
      </c>
      <c r="Q39" s="2">
        <f t="shared" si="21"/>
        <v>87580.66730742826</v>
      </c>
      <c r="R39" s="2">
        <f t="shared" si="22"/>
        <v>13056.520335026775</v>
      </c>
      <c r="S39" s="2">
        <f t="shared" si="23"/>
        <v>2416.586571467802</v>
      </c>
      <c r="T39" s="2">
        <f aca="true" t="shared" si="34" ref="T34:T97">J39/B39</f>
        <v>42.42757105588357</v>
      </c>
      <c r="U39" s="2">
        <f t="shared" si="24"/>
        <v>523.1360703007003</v>
      </c>
      <c r="W39" s="2">
        <f t="shared" si="25"/>
        <v>0.46902668520041174</v>
      </c>
      <c r="X39" s="2">
        <f t="shared" si="26"/>
        <v>0.8036272964437727</v>
      </c>
      <c r="Y39" s="2">
        <f t="shared" si="27"/>
        <v>0.9640950057258777</v>
      </c>
      <c r="Z39" s="2">
        <f t="shared" si="28"/>
        <v>0.5192852927686454</v>
      </c>
      <c r="AA39" s="2">
        <f t="shared" si="29"/>
        <v>0.9836163171332777</v>
      </c>
      <c r="AB39" s="2">
        <f t="shared" si="30"/>
        <v>0.9742203331042617</v>
      </c>
      <c r="AC39" s="2">
        <f t="shared" si="31"/>
        <v>0.8040530790970214</v>
      </c>
      <c r="AD39" s="2">
        <f aca="true" t="shared" si="35" ref="AD34:AD97">T39/69.3382277964719</f>
        <v>0.6118929255074268</v>
      </c>
      <c r="AE39" s="2">
        <f t="shared" si="32"/>
        <v>1.2605394205009752</v>
      </c>
    </row>
    <row r="40" spans="1:31" ht="12.75">
      <c r="A40" s="7">
        <f t="shared" si="33"/>
        <v>1936</v>
      </c>
      <c r="B40" s="10">
        <v>822.5</v>
      </c>
      <c r="C40" s="8">
        <v>113000</v>
      </c>
      <c r="D40" s="8">
        <v>997000</v>
      </c>
      <c r="E40" s="8">
        <v>654000</v>
      </c>
      <c r="F40" s="8">
        <v>45500000</v>
      </c>
      <c r="G40" s="2">
        <v>74989000</v>
      </c>
      <c r="H40" s="2">
        <v>10867501.44</v>
      </c>
      <c r="I40" s="2">
        <v>1941000</v>
      </c>
      <c r="J40" s="1">
        <v>38000</v>
      </c>
      <c r="K40" s="2">
        <v>359000</v>
      </c>
      <c r="M40" s="2">
        <f t="shared" si="17"/>
        <v>137.38601823708206</v>
      </c>
      <c r="N40" s="2">
        <f t="shared" si="18"/>
        <v>1212.1580547112462</v>
      </c>
      <c r="O40" s="2">
        <f t="shared" si="19"/>
        <v>795.1367781155016</v>
      </c>
      <c r="P40" s="2">
        <f t="shared" si="20"/>
        <v>55319.14893617021</v>
      </c>
      <c r="Q40" s="2">
        <f t="shared" si="21"/>
        <v>91172.03647416414</v>
      </c>
      <c r="R40" s="2">
        <f t="shared" si="22"/>
        <v>13212.767708206686</v>
      </c>
      <c r="S40" s="2">
        <f t="shared" si="23"/>
        <v>2359.8784194528876</v>
      </c>
      <c r="T40" s="2">
        <f t="shared" si="34"/>
        <v>46.20060790273556</v>
      </c>
      <c r="U40" s="2">
        <f t="shared" si="24"/>
        <v>436.4741641337386</v>
      </c>
      <c r="W40" s="2">
        <f t="shared" si="25"/>
        <v>0.75693521396127</v>
      </c>
      <c r="X40" s="2">
        <f t="shared" si="26"/>
        <v>0.9510107234042549</v>
      </c>
      <c r="Y40" s="2">
        <f t="shared" si="27"/>
        <v>1.0206683747354346</v>
      </c>
      <c r="Z40" s="2">
        <f t="shared" si="28"/>
        <v>0.721429379809869</v>
      </c>
      <c r="AA40" s="2">
        <f t="shared" si="29"/>
        <v>1.0239508957777947</v>
      </c>
      <c r="AB40" s="2">
        <f t="shared" si="30"/>
        <v>0.985878827407498</v>
      </c>
      <c r="AC40" s="2">
        <f t="shared" si="31"/>
        <v>0.7851849926912449</v>
      </c>
      <c r="AD40" s="2">
        <f t="shared" si="35"/>
        <v>0.6663078848560702</v>
      </c>
      <c r="AE40" s="2">
        <f t="shared" si="32"/>
        <v>1.0517204244863823</v>
      </c>
    </row>
    <row r="41" spans="1:31" ht="12.75">
      <c r="A41" s="7">
        <f t="shared" si="33"/>
        <v>1937</v>
      </c>
      <c r="B41" s="10">
        <v>865.8</v>
      </c>
      <c r="C41" s="8">
        <v>151000</v>
      </c>
      <c r="D41" s="8">
        <v>1000000</v>
      </c>
      <c r="E41" s="8">
        <v>713000</v>
      </c>
      <c r="F41" s="8">
        <v>48700000</v>
      </c>
      <c r="G41" s="2">
        <v>79747000</v>
      </c>
      <c r="H41" s="2">
        <v>11648807.28</v>
      </c>
      <c r="I41" s="2">
        <v>2648500</v>
      </c>
      <c r="J41" s="1">
        <v>48000</v>
      </c>
      <c r="K41" s="2">
        <v>504000</v>
      </c>
      <c r="M41" s="2">
        <f t="shared" si="17"/>
        <v>174.40517440517442</v>
      </c>
      <c r="N41" s="2">
        <f t="shared" si="18"/>
        <v>1155.001155001155</v>
      </c>
      <c r="O41" s="2">
        <f t="shared" si="19"/>
        <v>823.5158235158235</v>
      </c>
      <c r="P41" s="2">
        <f t="shared" si="20"/>
        <v>56248.556248556255</v>
      </c>
      <c r="Q41" s="2">
        <f t="shared" si="21"/>
        <v>92107.87710787711</v>
      </c>
      <c r="R41" s="2">
        <f t="shared" si="22"/>
        <v>13454.385862785863</v>
      </c>
      <c r="S41" s="2">
        <f t="shared" si="23"/>
        <v>3059.020559020559</v>
      </c>
      <c r="T41" s="2">
        <f t="shared" si="34"/>
        <v>55.440055440055446</v>
      </c>
      <c r="U41" s="2">
        <f t="shared" si="24"/>
        <v>582.1205821205822</v>
      </c>
      <c r="W41" s="2">
        <f t="shared" si="25"/>
        <v>0.9608941266244615</v>
      </c>
      <c r="X41" s="2">
        <f t="shared" si="26"/>
        <v>0.9061677061677057</v>
      </c>
      <c r="Y41" s="2">
        <f t="shared" si="27"/>
        <v>1.0570968169135704</v>
      </c>
      <c r="Z41" s="2">
        <f t="shared" si="28"/>
        <v>0.7335499882042439</v>
      </c>
      <c r="AA41" s="2">
        <f t="shared" si="29"/>
        <v>1.0344612988822293</v>
      </c>
      <c r="AB41" s="2">
        <f t="shared" si="30"/>
        <v>1.0039073153199078</v>
      </c>
      <c r="AC41" s="2">
        <f t="shared" si="31"/>
        <v>1.017805415515338</v>
      </c>
      <c r="AD41" s="2">
        <f t="shared" si="35"/>
        <v>0.7995597407362115</v>
      </c>
      <c r="AE41" s="2">
        <f t="shared" si="32"/>
        <v>1.4026674567215114</v>
      </c>
    </row>
    <row r="42" spans="1:31" ht="12.75">
      <c r="A42" s="7">
        <f t="shared" si="33"/>
        <v>1938</v>
      </c>
      <c r="B42" s="10">
        <v>835.6</v>
      </c>
      <c r="C42" s="8">
        <v>132000</v>
      </c>
      <c r="D42" s="8">
        <v>641000</v>
      </c>
      <c r="E42" s="8">
        <v>528000</v>
      </c>
      <c r="F42" s="8">
        <v>27000000</v>
      </c>
      <c r="G42" s="2">
        <v>69731000</v>
      </c>
      <c r="H42" s="2">
        <v>10327574.64</v>
      </c>
      <c r="I42" s="2">
        <v>2367000</v>
      </c>
      <c r="J42" s="1">
        <v>37500</v>
      </c>
      <c r="K42" s="2">
        <v>424500</v>
      </c>
      <c r="M42" s="2">
        <f t="shared" si="17"/>
        <v>157.97032072762087</v>
      </c>
      <c r="N42" s="2">
        <f t="shared" si="18"/>
        <v>767.113451412159</v>
      </c>
      <c r="O42" s="2">
        <f t="shared" si="19"/>
        <v>631.8812829104835</v>
      </c>
      <c r="P42" s="2">
        <f t="shared" si="20"/>
        <v>32312.11105792245</v>
      </c>
      <c r="Q42" s="2">
        <f t="shared" si="21"/>
        <v>83450.21541407371</v>
      </c>
      <c r="R42" s="2">
        <f t="shared" si="22"/>
        <v>12359.47180469124</v>
      </c>
      <c r="S42" s="2">
        <f t="shared" si="23"/>
        <v>2832.6950694112015</v>
      </c>
      <c r="T42" s="2">
        <f t="shared" si="34"/>
        <v>44.87793202489229</v>
      </c>
      <c r="U42" s="2">
        <f t="shared" si="24"/>
        <v>508.01819052178075</v>
      </c>
      <c r="W42" s="2">
        <f t="shared" si="25"/>
        <v>0.8703454693122327</v>
      </c>
      <c r="X42" s="2">
        <f t="shared" si="26"/>
        <v>0.6018465294399231</v>
      </c>
      <c r="Y42" s="2">
        <f t="shared" si="27"/>
        <v>0.8111072960082603</v>
      </c>
      <c r="Z42" s="2">
        <f t="shared" si="28"/>
        <v>0.42138945896947555</v>
      </c>
      <c r="AA42" s="2">
        <f t="shared" si="29"/>
        <v>0.9372273136654657</v>
      </c>
      <c r="AB42" s="2">
        <f t="shared" si="30"/>
        <v>0.9222096262705617</v>
      </c>
      <c r="AC42" s="2">
        <f t="shared" si="31"/>
        <v>0.9425017996850084</v>
      </c>
      <c r="AD42" s="2">
        <f t="shared" si="35"/>
        <v>0.647232175541351</v>
      </c>
      <c r="AE42" s="2">
        <f t="shared" si="32"/>
        <v>1.2241116448272986</v>
      </c>
    </row>
    <row r="43" spans="1:31" ht="12.75">
      <c r="A43" s="7">
        <f t="shared" si="33"/>
        <v>1939</v>
      </c>
      <c r="B43" s="10">
        <v>903.5</v>
      </c>
      <c r="C43" s="8">
        <v>128000</v>
      </c>
      <c r="D43" s="8">
        <v>953000</v>
      </c>
      <c r="E43" s="8">
        <v>577000</v>
      </c>
      <c r="F43" s="8">
        <v>61500000</v>
      </c>
      <c r="G43" s="2">
        <v>79809000</v>
      </c>
      <c r="H43" s="2">
        <v>12259514.4</v>
      </c>
      <c r="I43" s="2">
        <v>2548500</v>
      </c>
      <c r="J43" s="1">
        <v>56500</v>
      </c>
      <c r="K43" s="2">
        <v>351000</v>
      </c>
      <c r="M43" s="2">
        <f t="shared" si="17"/>
        <v>141.67127836192586</v>
      </c>
      <c r="N43" s="2">
        <f t="shared" si="18"/>
        <v>1054.786939679026</v>
      </c>
      <c r="O43" s="2">
        <f t="shared" si="19"/>
        <v>638.6275594908689</v>
      </c>
      <c r="P43" s="2">
        <f t="shared" si="20"/>
        <v>68068.62202545656</v>
      </c>
      <c r="Q43" s="2">
        <f t="shared" si="21"/>
        <v>88333.14886552296</v>
      </c>
      <c r="R43" s="2">
        <f t="shared" si="22"/>
        <v>13568.914665190925</v>
      </c>
      <c r="S43" s="2">
        <f t="shared" si="23"/>
        <v>2820.6972883231874</v>
      </c>
      <c r="T43" s="2">
        <f t="shared" si="34"/>
        <v>62.53458771444383</v>
      </c>
      <c r="U43" s="2">
        <f t="shared" si="24"/>
        <v>388.48920863309354</v>
      </c>
      <c r="W43" s="2">
        <f t="shared" si="25"/>
        <v>0.7805450712895525</v>
      </c>
      <c r="X43" s="2">
        <f t="shared" si="26"/>
        <v>0.8275436413945764</v>
      </c>
      <c r="Y43" s="2">
        <f t="shared" si="27"/>
        <v>0.8197670780009094</v>
      </c>
      <c r="Z43" s="2">
        <f t="shared" si="28"/>
        <v>0.8876981066537936</v>
      </c>
      <c r="AA43" s="2">
        <f t="shared" si="29"/>
        <v>0.9920674189761732</v>
      </c>
      <c r="AB43" s="2">
        <f t="shared" si="30"/>
        <v>1.0124529526846937</v>
      </c>
      <c r="AC43" s="2">
        <f t="shared" si="31"/>
        <v>0.9385098662115511</v>
      </c>
      <c r="AD43" s="2">
        <f t="shared" si="35"/>
        <v>0.9018775025228687</v>
      </c>
      <c r="AE43" s="2">
        <f t="shared" si="32"/>
        <v>0.9360967245859335</v>
      </c>
    </row>
    <row r="44" spans="1:31" ht="12.75">
      <c r="A44" s="7">
        <f t="shared" si="33"/>
        <v>1940</v>
      </c>
      <c r="B44" s="10">
        <v>980.7</v>
      </c>
      <c r="C44" s="8">
        <v>178000</v>
      </c>
      <c r="D44" s="8">
        <v>1250000</v>
      </c>
      <c r="E44" s="8">
        <v>764000</v>
      </c>
      <c r="F44" s="8">
        <v>75200000</v>
      </c>
      <c r="G44" s="2">
        <v>87321000</v>
      </c>
      <c r="H44" s="2">
        <v>13143360.96</v>
      </c>
      <c r="I44" s="2">
        <v>2947500</v>
      </c>
      <c r="J44" s="1">
        <v>68000</v>
      </c>
      <c r="K44" s="2">
        <v>407000</v>
      </c>
      <c r="M44" s="2">
        <f t="shared" si="17"/>
        <v>181.5030080554706</v>
      </c>
      <c r="N44" s="2">
        <f t="shared" si="18"/>
        <v>1274.5997756704394</v>
      </c>
      <c r="O44" s="2">
        <f t="shared" si="19"/>
        <v>779.0353828897726</v>
      </c>
      <c r="P44" s="2">
        <f t="shared" si="20"/>
        <v>76679.92250433363</v>
      </c>
      <c r="Q44" s="2">
        <f t="shared" si="21"/>
        <v>89039.46160905475</v>
      </c>
      <c r="R44" s="2">
        <f t="shared" si="22"/>
        <v>13402.01994493729</v>
      </c>
      <c r="S44" s="2">
        <f t="shared" si="23"/>
        <v>3005.506271030896</v>
      </c>
      <c r="T44" s="2">
        <f t="shared" si="34"/>
        <v>69.3382277964719</v>
      </c>
      <c r="U44" s="2">
        <f t="shared" si="24"/>
        <v>415.00968695829505</v>
      </c>
      <c r="W44" s="2">
        <f t="shared" si="25"/>
        <v>0.9999999999999977</v>
      </c>
      <c r="X44" s="2">
        <f t="shared" si="26"/>
        <v>0.9999999999999994</v>
      </c>
      <c r="Y44" s="2">
        <f t="shared" si="27"/>
        <v>0.9999999999999994</v>
      </c>
      <c r="Z44" s="2">
        <f t="shared" si="28"/>
        <v>1.0000000000000004</v>
      </c>
      <c r="AA44" s="2">
        <f t="shared" si="29"/>
        <v>1.0000000000000004</v>
      </c>
      <c r="AB44" s="2">
        <f t="shared" si="30"/>
        <v>0.9999999999999993</v>
      </c>
      <c r="AC44" s="2">
        <f t="shared" si="31"/>
        <v>0.9999999999999988</v>
      </c>
      <c r="AD44" s="2">
        <f t="shared" si="35"/>
        <v>1</v>
      </c>
      <c r="AE44" s="2">
        <f t="shared" si="32"/>
        <v>1.0000000000000002</v>
      </c>
    </row>
    <row r="45" spans="1:31" ht="12.75">
      <c r="A45" s="7">
        <f t="shared" si="33"/>
        <v>1941</v>
      </c>
      <c r="B45" s="10">
        <v>1148.8</v>
      </c>
      <c r="C45" s="8">
        <v>286000</v>
      </c>
      <c r="D45" s="8">
        <v>1970000</v>
      </c>
      <c r="E45" s="8">
        <v>1170000</v>
      </c>
      <c r="F45" s="8">
        <v>76700000</v>
      </c>
      <c r="G45" s="2">
        <v>100779000</v>
      </c>
      <c r="H45" s="2">
        <v>16117949.28</v>
      </c>
      <c r="I45" s="2">
        <v>3328500</v>
      </c>
      <c r="J45" s="1">
        <v>157000</v>
      </c>
      <c r="K45" s="2">
        <v>445500</v>
      </c>
      <c r="M45" s="2">
        <f t="shared" si="17"/>
        <v>248.95543175487467</v>
      </c>
      <c r="N45" s="2">
        <f t="shared" si="18"/>
        <v>1714.83286908078</v>
      </c>
      <c r="O45" s="2">
        <f t="shared" si="19"/>
        <v>1018.4540389972145</v>
      </c>
      <c r="P45" s="2">
        <f t="shared" si="20"/>
        <v>66765.32033426184</v>
      </c>
      <c r="Q45" s="2">
        <f t="shared" si="21"/>
        <v>87725.45264623956</v>
      </c>
      <c r="R45" s="2">
        <f t="shared" si="22"/>
        <v>14030.248328690808</v>
      </c>
      <c r="S45" s="2">
        <f t="shared" si="23"/>
        <v>2897.3711699164346</v>
      </c>
      <c r="T45" s="2">
        <f t="shared" si="34"/>
        <v>136.66434540389972</v>
      </c>
      <c r="U45" s="2">
        <f t="shared" si="24"/>
        <v>387.79596100278553</v>
      </c>
      <c r="W45" s="2">
        <f t="shared" si="25"/>
        <v>1.3716325388876687</v>
      </c>
      <c r="X45" s="2">
        <f t="shared" si="26"/>
        <v>1.3453892757660162</v>
      </c>
      <c r="Y45" s="2">
        <f t="shared" si="27"/>
        <v>1.30732706288556</v>
      </c>
      <c r="Z45" s="2">
        <f t="shared" si="28"/>
        <v>0.8707014581357794</v>
      </c>
      <c r="AA45" s="2">
        <f t="shared" si="29"/>
        <v>0.985242397706934</v>
      </c>
      <c r="AB45" s="2">
        <f t="shared" si="30"/>
        <v>1.046875649068917</v>
      </c>
      <c r="AC45" s="2">
        <f t="shared" si="31"/>
        <v>0.964021002998149</v>
      </c>
      <c r="AD45" s="2">
        <f t="shared" si="35"/>
        <v>1.9709812284941834</v>
      </c>
      <c r="AE45" s="2">
        <f t="shared" si="32"/>
        <v>0.9344262873597835</v>
      </c>
    </row>
    <row r="46" spans="1:31" ht="12.75">
      <c r="A46" s="7">
        <f t="shared" si="33"/>
        <v>1942</v>
      </c>
      <c r="B46" s="10">
        <v>1360</v>
      </c>
      <c r="C46" s="8">
        <v>539000</v>
      </c>
      <c r="D46" s="8">
        <v>1760000</v>
      </c>
      <c r="E46" s="8">
        <v>1170000</v>
      </c>
      <c r="F46" s="8">
        <v>82100000</v>
      </c>
      <c r="G46" s="2">
        <v>101217000</v>
      </c>
      <c r="H46" s="2">
        <v>15502704.96</v>
      </c>
      <c r="I46" s="2">
        <v>3727500</v>
      </c>
      <c r="J46" s="1">
        <v>168500</v>
      </c>
      <c r="K46" s="2">
        <v>577000</v>
      </c>
      <c r="M46" s="2">
        <f t="shared" si="17"/>
        <v>396.3235294117647</v>
      </c>
      <c r="N46" s="2">
        <f t="shared" si="18"/>
        <v>1294.1176470588234</v>
      </c>
      <c r="O46" s="2">
        <f t="shared" si="19"/>
        <v>860.2941176470588</v>
      </c>
      <c r="P46" s="2">
        <f t="shared" si="20"/>
        <v>60367.64705882353</v>
      </c>
      <c r="Q46" s="2">
        <f t="shared" si="21"/>
        <v>74424.26470588235</v>
      </c>
      <c r="R46" s="2">
        <f t="shared" si="22"/>
        <v>11399.047764705883</v>
      </c>
      <c r="S46" s="2">
        <f t="shared" si="23"/>
        <v>2740.8088235294117</v>
      </c>
      <c r="T46" s="2">
        <f t="shared" si="34"/>
        <v>123.8970588235294</v>
      </c>
      <c r="U46" s="2">
        <f t="shared" si="24"/>
        <v>424.2647058823529</v>
      </c>
      <c r="W46" s="2">
        <f t="shared" si="25"/>
        <v>2.183564524124251</v>
      </c>
      <c r="X46" s="2">
        <f t="shared" si="26"/>
        <v>1.01531294117647</v>
      </c>
      <c r="Y46" s="2">
        <f t="shared" si="27"/>
        <v>1.104306860178626</v>
      </c>
      <c r="Z46" s="2">
        <f t="shared" si="28"/>
        <v>0.7872679716833546</v>
      </c>
      <c r="AA46" s="2">
        <f t="shared" si="29"/>
        <v>0.8358570836002664</v>
      </c>
      <c r="AB46" s="2">
        <f t="shared" si="30"/>
        <v>0.8505469930308489</v>
      </c>
      <c r="AC46" s="2">
        <f t="shared" si="31"/>
        <v>0.9119291647956882</v>
      </c>
      <c r="AD46" s="2">
        <f t="shared" si="35"/>
        <v>1.7868506704152252</v>
      </c>
      <c r="AE46" s="2">
        <f t="shared" si="32"/>
        <v>1.0223007298742595</v>
      </c>
    </row>
    <row r="47" spans="1:31" ht="12.75">
      <c r="A47" s="7">
        <f t="shared" si="33"/>
        <v>1943</v>
      </c>
      <c r="B47" s="10">
        <v>1583.7</v>
      </c>
      <c r="C47" s="8">
        <v>851000</v>
      </c>
      <c r="D47" s="8">
        <v>1750000</v>
      </c>
      <c r="E47" s="8">
        <v>973000</v>
      </c>
      <c r="F47" s="8">
        <v>86600000</v>
      </c>
      <c r="G47" s="2">
        <v>94644000</v>
      </c>
      <c r="H47" s="2">
        <v>15459147.84</v>
      </c>
      <c r="I47" s="2">
        <v>4371500</v>
      </c>
      <c r="J47" s="1">
        <v>259500</v>
      </c>
      <c r="K47" s="2">
        <v>615000</v>
      </c>
      <c r="M47" s="2">
        <f t="shared" si="17"/>
        <v>537.3492454378986</v>
      </c>
      <c r="N47" s="2">
        <f t="shared" si="18"/>
        <v>1105.0072614762896</v>
      </c>
      <c r="O47" s="2">
        <f t="shared" si="19"/>
        <v>614.3840373808171</v>
      </c>
      <c r="P47" s="2">
        <f t="shared" si="20"/>
        <v>54682.07362505525</v>
      </c>
      <c r="Q47" s="2">
        <f t="shared" si="21"/>
        <v>59761.31843152112</v>
      </c>
      <c r="R47" s="2">
        <f t="shared" si="22"/>
        <v>9761.411782534571</v>
      </c>
      <c r="S47" s="2">
        <f t="shared" si="23"/>
        <v>2760.3081391677715</v>
      </c>
      <c r="T47" s="2">
        <f t="shared" si="34"/>
        <v>163.85679105891268</v>
      </c>
      <c r="U47" s="2">
        <f t="shared" si="24"/>
        <v>388.33112331881034</v>
      </c>
      <c r="W47" s="2">
        <f t="shared" si="25"/>
        <v>2.960552837083966</v>
      </c>
      <c r="X47" s="2">
        <f t="shared" si="26"/>
        <v>0.8669444970638374</v>
      </c>
      <c r="Y47" s="2">
        <f t="shared" si="27"/>
        <v>0.788647153742627</v>
      </c>
      <c r="Z47" s="2">
        <f t="shared" si="28"/>
        <v>0.7131211383522834</v>
      </c>
      <c r="AA47" s="2">
        <f t="shared" si="29"/>
        <v>0.6711778951889327</v>
      </c>
      <c r="AB47" s="2">
        <f t="shared" si="30"/>
        <v>0.7283537722402814</v>
      </c>
      <c r="AC47" s="2">
        <f t="shared" si="31"/>
        <v>0.9184170286961256</v>
      </c>
      <c r="AD47" s="2">
        <f t="shared" si="35"/>
        <v>2.3631522792864073</v>
      </c>
      <c r="AE47" s="2">
        <f t="shared" si="32"/>
        <v>0.9357158050092319</v>
      </c>
    </row>
    <row r="48" spans="1:31" ht="12.75">
      <c r="A48" s="7">
        <f t="shared" si="33"/>
        <v>1944</v>
      </c>
      <c r="B48" s="10">
        <v>1714.1</v>
      </c>
      <c r="C48" s="8">
        <v>625000</v>
      </c>
      <c r="D48" s="8">
        <v>1740000</v>
      </c>
      <c r="E48" s="8">
        <v>804000</v>
      </c>
      <c r="F48" s="8">
        <v>86100000</v>
      </c>
      <c r="G48" s="2">
        <v>93330000</v>
      </c>
      <c r="H48" s="2">
        <v>15592541.52</v>
      </c>
      <c r="I48" s="2">
        <v>4589500</v>
      </c>
      <c r="J48" s="1">
        <v>308000</v>
      </c>
      <c r="K48" s="2">
        <v>684000</v>
      </c>
      <c r="M48" s="2">
        <f t="shared" si="17"/>
        <v>364.6228341403652</v>
      </c>
      <c r="N48" s="2">
        <f t="shared" si="18"/>
        <v>1015.1099702467768</v>
      </c>
      <c r="O48" s="2">
        <f t="shared" si="19"/>
        <v>469.0508138381658</v>
      </c>
      <c r="P48" s="2">
        <f t="shared" si="20"/>
        <v>50230.44163117671</v>
      </c>
      <c r="Q48" s="2">
        <f t="shared" si="21"/>
        <v>54448.39857651246</v>
      </c>
      <c r="R48" s="2">
        <f t="shared" si="22"/>
        <v>9096.63468875795</v>
      </c>
      <c r="S48" s="2">
        <f t="shared" si="23"/>
        <v>2677.4983956595297</v>
      </c>
      <c r="T48" s="2">
        <f t="shared" si="34"/>
        <v>179.686132664372</v>
      </c>
      <c r="U48" s="2">
        <f t="shared" si="24"/>
        <v>399.0432296832157</v>
      </c>
      <c r="W48" s="2">
        <f t="shared" si="25"/>
        <v>2.008907940682333</v>
      </c>
      <c r="X48" s="2">
        <f t="shared" si="26"/>
        <v>0.7964146782568109</v>
      </c>
      <c r="Y48" s="2">
        <f t="shared" si="27"/>
        <v>0.6020917972920012</v>
      </c>
      <c r="Z48" s="2">
        <f t="shared" si="28"/>
        <v>0.6550664110065828</v>
      </c>
      <c r="AA48" s="2">
        <f t="shared" si="29"/>
        <v>0.6115086231718121</v>
      </c>
      <c r="AB48" s="2">
        <f t="shared" si="30"/>
        <v>0.6787510185876319</v>
      </c>
      <c r="AC48" s="2">
        <f t="shared" si="31"/>
        <v>0.8908643516957753</v>
      </c>
      <c r="AD48" s="2">
        <f t="shared" si="35"/>
        <v>2.591443975058083</v>
      </c>
      <c r="AE48" s="2">
        <f t="shared" si="32"/>
        <v>0.9615275070032672</v>
      </c>
    </row>
    <row r="49" spans="1:31" ht="12.75">
      <c r="A49" s="7">
        <f t="shared" si="33"/>
        <v>1945</v>
      </c>
      <c r="B49" s="10">
        <v>1693.3</v>
      </c>
      <c r="C49" s="8">
        <v>747000</v>
      </c>
      <c r="D49" s="8">
        <v>1650000</v>
      </c>
      <c r="E49" s="8">
        <v>915000</v>
      </c>
      <c r="F49" s="8">
        <v>78300000</v>
      </c>
      <c r="G49" s="2">
        <v>82689000</v>
      </c>
      <c r="H49" s="2">
        <v>15763140.24</v>
      </c>
      <c r="I49" s="2">
        <v>4952000</v>
      </c>
      <c r="J49" s="1">
        <v>336500</v>
      </c>
      <c r="K49" s="2">
        <v>733500</v>
      </c>
      <c r="M49" s="2">
        <f t="shared" si="17"/>
        <v>441.1504163467785</v>
      </c>
      <c r="N49" s="2">
        <f t="shared" si="18"/>
        <v>974.4286304848521</v>
      </c>
      <c r="O49" s="2">
        <f t="shared" si="19"/>
        <v>540.3649678143271</v>
      </c>
      <c r="P49" s="2">
        <f t="shared" si="20"/>
        <v>46241.06773755389</v>
      </c>
      <c r="Q49" s="2">
        <f t="shared" si="21"/>
        <v>48833.0478946436</v>
      </c>
      <c r="R49" s="2">
        <f t="shared" si="22"/>
        <v>9309.12433709325</v>
      </c>
      <c r="S49" s="2">
        <f t="shared" si="23"/>
        <v>2924.4670170672653</v>
      </c>
      <c r="T49" s="2">
        <f t="shared" si="34"/>
        <v>198.72438433827438</v>
      </c>
      <c r="U49" s="2">
        <f t="shared" si="24"/>
        <v>433.17781846099336</v>
      </c>
      <c r="W49" s="2">
        <f t="shared" si="25"/>
        <v>2.4305405242207003</v>
      </c>
      <c r="X49" s="2">
        <f t="shared" si="26"/>
        <v>0.7644977263331952</v>
      </c>
      <c r="Y49" s="2">
        <f t="shared" si="27"/>
        <v>0.6936334082925527</v>
      </c>
      <c r="Z49" s="2">
        <f t="shared" si="28"/>
        <v>0.6030400948167436</v>
      </c>
      <c r="AA49" s="2">
        <f t="shared" si="29"/>
        <v>0.5484427579880785</v>
      </c>
      <c r="AB49" s="2">
        <f t="shared" si="30"/>
        <v>0.6946060650066285</v>
      </c>
      <c r="AC49" s="2">
        <f t="shared" si="31"/>
        <v>0.9730364049661964</v>
      </c>
      <c r="AD49" s="2">
        <f t="shared" si="35"/>
        <v>2.8660147605962605</v>
      </c>
      <c r="AE49" s="2">
        <f t="shared" si="32"/>
        <v>1.0437776082670671</v>
      </c>
    </row>
    <row r="50" spans="1:31" ht="12.75">
      <c r="A50" s="7">
        <f t="shared" si="33"/>
        <v>1946</v>
      </c>
      <c r="B50" s="10">
        <v>1505.5</v>
      </c>
      <c r="C50" s="8">
        <v>395000</v>
      </c>
      <c r="D50" s="8">
        <v>1710000</v>
      </c>
      <c r="E50" s="8">
        <v>816000</v>
      </c>
      <c r="F50" s="8">
        <v>64200000</v>
      </c>
      <c r="G50" s="2">
        <v>96460000</v>
      </c>
      <c r="H50" s="2">
        <v>17493628.32</v>
      </c>
      <c r="I50" s="2">
        <v>5705000</v>
      </c>
      <c r="J50" s="1">
        <v>426500</v>
      </c>
      <c r="K50" s="2">
        <v>786000</v>
      </c>
      <c r="M50" s="2">
        <f t="shared" si="17"/>
        <v>262.37130521421454</v>
      </c>
      <c r="N50" s="2">
        <f t="shared" si="18"/>
        <v>1135.8352706741946</v>
      </c>
      <c r="O50" s="2">
        <f t="shared" si="19"/>
        <v>542.0126203918963</v>
      </c>
      <c r="P50" s="2">
        <f t="shared" si="20"/>
        <v>42643.639986715374</v>
      </c>
      <c r="Q50" s="2">
        <f t="shared" si="21"/>
        <v>64071.736964463635</v>
      </c>
      <c r="R50" s="2">
        <f t="shared" si="22"/>
        <v>11619.81289936898</v>
      </c>
      <c r="S50" s="2">
        <f t="shared" si="23"/>
        <v>3789.438724676187</v>
      </c>
      <c r="T50" s="2">
        <f t="shared" si="34"/>
        <v>283.2945865161076</v>
      </c>
      <c r="U50" s="2">
        <f t="shared" si="24"/>
        <v>522.0856858186648</v>
      </c>
      <c r="W50" s="2">
        <f t="shared" si="25"/>
        <v>1.445547972042582</v>
      </c>
      <c r="X50" s="2">
        <f t="shared" si="26"/>
        <v>0.8911309199601457</v>
      </c>
      <c r="Y50" s="2">
        <f t="shared" si="27"/>
        <v>0.695748398976875</v>
      </c>
      <c r="Z50" s="2">
        <f t="shared" si="28"/>
        <v>0.5561252358373908</v>
      </c>
      <c r="AA50" s="2">
        <f t="shared" si="29"/>
        <v>0.719588099552794</v>
      </c>
      <c r="AB50" s="2">
        <f t="shared" si="30"/>
        <v>0.8670195199760496</v>
      </c>
      <c r="AC50" s="2">
        <f t="shared" si="31"/>
        <v>1.2608320805054902</v>
      </c>
      <c r="AD50" s="2">
        <f t="shared" si="35"/>
        <v>4.085691191122747</v>
      </c>
      <c r="AE50" s="2">
        <f t="shared" si="32"/>
        <v>1.2580084326348029</v>
      </c>
    </row>
    <row r="51" spans="1:31" ht="12.75">
      <c r="A51" s="7">
        <f t="shared" si="33"/>
        <v>1947</v>
      </c>
      <c r="B51" s="10">
        <v>1495.1</v>
      </c>
      <c r="C51" s="8">
        <v>490000</v>
      </c>
      <c r="D51" s="8">
        <v>1610000</v>
      </c>
      <c r="E51" s="8">
        <v>1090000</v>
      </c>
      <c r="F51" s="8">
        <v>81100000</v>
      </c>
      <c r="G51" s="2">
        <v>101279000</v>
      </c>
      <c r="H51" s="2">
        <v>19159688.16</v>
      </c>
      <c r="I51" s="2">
        <v>6739000</v>
      </c>
      <c r="J51" s="1">
        <v>501000</v>
      </c>
      <c r="K51" s="2">
        <v>917000</v>
      </c>
      <c r="M51" s="2">
        <f t="shared" si="17"/>
        <v>327.73727509865563</v>
      </c>
      <c r="N51" s="2">
        <f t="shared" si="18"/>
        <v>1076.8510467527256</v>
      </c>
      <c r="O51" s="2">
        <f t="shared" si="19"/>
        <v>729.0482241990503</v>
      </c>
      <c r="P51" s="2">
        <f t="shared" si="20"/>
        <v>54243.863286736676</v>
      </c>
      <c r="Q51" s="2">
        <f t="shared" si="21"/>
        <v>67740.61935656478</v>
      </c>
      <c r="R51" s="2">
        <f t="shared" si="22"/>
        <v>12814.98773326199</v>
      </c>
      <c r="S51" s="2">
        <f t="shared" si="23"/>
        <v>4507.390809979266</v>
      </c>
      <c r="T51" s="2">
        <f t="shared" si="34"/>
        <v>335.09464249882956</v>
      </c>
      <c r="U51" s="2">
        <f t="shared" si="24"/>
        <v>613.3369005417699</v>
      </c>
      <c r="W51" s="2">
        <f t="shared" si="25"/>
        <v>1.8056850881418585</v>
      </c>
      <c r="X51" s="2">
        <f t="shared" si="26"/>
        <v>0.8448542572403179</v>
      </c>
      <c r="Y51" s="2">
        <f t="shared" si="27"/>
        <v>0.9358345464293302</v>
      </c>
      <c r="Z51" s="2">
        <f t="shared" si="28"/>
        <v>0.7074063394322165</v>
      </c>
      <c r="AA51" s="2">
        <f t="shared" si="29"/>
        <v>0.7607932273219858</v>
      </c>
      <c r="AB51" s="2">
        <f t="shared" si="30"/>
        <v>0.9561982287679653</v>
      </c>
      <c r="AC51" s="2">
        <f t="shared" si="31"/>
        <v>1.4997109982516237</v>
      </c>
      <c r="AD51" s="2">
        <f t="shared" si="35"/>
        <v>4.83275464556768</v>
      </c>
      <c r="AE51" s="2">
        <f t="shared" si="32"/>
        <v>1.4778857453594936</v>
      </c>
    </row>
    <row r="52" spans="1:31" ht="12.75">
      <c r="A52" s="7">
        <f t="shared" si="33"/>
        <v>1948</v>
      </c>
      <c r="B52" s="10">
        <v>1560</v>
      </c>
      <c r="C52" s="8">
        <v>666000</v>
      </c>
      <c r="D52" s="8">
        <v>1610000</v>
      </c>
      <c r="E52" s="8">
        <v>1050000</v>
      </c>
      <c r="F52" s="8">
        <v>86300000</v>
      </c>
      <c r="G52" s="2">
        <v>104722000</v>
      </c>
      <c r="H52" s="2">
        <v>19870213.68</v>
      </c>
      <c r="I52" s="2">
        <v>6875000</v>
      </c>
      <c r="J52" s="1">
        <v>549500</v>
      </c>
      <c r="K52" s="2">
        <v>997500</v>
      </c>
      <c r="M52" s="2">
        <f t="shared" si="17"/>
        <v>426.9230769230769</v>
      </c>
      <c r="N52" s="2">
        <f t="shared" si="18"/>
        <v>1032.051282051282</v>
      </c>
      <c r="O52" s="2">
        <f t="shared" si="19"/>
        <v>673.0769230769231</v>
      </c>
      <c r="P52" s="2">
        <f t="shared" si="20"/>
        <v>55320.51282051282</v>
      </c>
      <c r="Q52" s="2">
        <f t="shared" si="21"/>
        <v>67129.48717948717</v>
      </c>
      <c r="R52" s="2">
        <f t="shared" si="22"/>
        <v>12737.316461538461</v>
      </c>
      <c r="S52" s="2">
        <f t="shared" si="23"/>
        <v>4407.051282051282</v>
      </c>
      <c r="T52" s="2">
        <f t="shared" si="34"/>
        <v>352.2435897435897</v>
      </c>
      <c r="U52" s="2">
        <f t="shared" si="24"/>
        <v>639.4230769230769</v>
      </c>
      <c r="W52" s="2">
        <f t="shared" si="25"/>
        <v>2.352154278305958</v>
      </c>
      <c r="X52" s="2">
        <f t="shared" si="26"/>
        <v>0.8097061538461534</v>
      </c>
      <c r="Y52" s="2">
        <f t="shared" si="27"/>
        <v>0.8639876157873536</v>
      </c>
      <c r="Z52" s="2">
        <f t="shared" si="28"/>
        <v>0.7214471665302785</v>
      </c>
      <c r="AA52" s="2">
        <f t="shared" si="29"/>
        <v>0.7539296168953987</v>
      </c>
      <c r="AB52" s="2">
        <f t="shared" si="30"/>
        <v>0.9504027388311764</v>
      </c>
      <c r="AC52" s="2">
        <f t="shared" si="31"/>
        <v>1.4663257649898855</v>
      </c>
      <c r="AD52" s="2">
        <f t="shared" si="35"/>
        <v>5.0800777714932135</v>
      </c>
      <c r="AE52" s="2">
        <f t="shared" si="32"/>
        <v>1.5407425344925347</v>
      </c>
    </row>
    <row r="53" spans="1:31" ht="12.75">
      <c r="A53" s="7">
        <f t="shared" si="33"/>
        <v>1949</v>
      </c>
      <c r="B53" s="10">
        <v>1550.9</v>
      </c>
      <c r="C53" s="8">
        <v>627000</v>
      </c>
      <c r="D53" s="8">
        <v>1330000</v>
      </c>
      <c r="E53" s="8">
        <v>1070000</v>
      </c>
      <c r="F53" s="8">
        <v>74300000</v>
      </c>
      <c r="G53" s="2">
        <v>91890000</v>
      </c>
      <c r="H53" s="2">
        <v>18237729.12</v>
      </c>
      <c r="I53" s="2">
        <v>7074000</v>
      </c>
      <c r="J53" s="1">
        <v>557000</v>
      </c>
      <c r="K53" s="2">
        <v>970500</v>
      </c>
      <c r="M53" s="2">
        <f t="shared" si="17"/>
        <v>404.28138500225674</v>
      </c>
      <c r="N53" s="2">
        <f t="shared" si="18"/>
        <v>857.5665742472113</v>
      </c>
      <c r="O53" s="2">
        <f t="shared" si="19"/>
        <v>689.9219807853505</v>
      </c>
      <c r="P53" s="2">
        <f t="shared" si="20"/>
        <v>47907.666516216384</v>
      </c>
      <c r="Q53" s="2">
        <f t="shared" si="21"/>
        <v>59249.468050809206</v>
      </c>
      <c r="R53" s="2">
        <f t="shared" si="22"/>
        <v>11759.448784576698</v>
      </c>
      <c r="S53" s="2">
        <f t="shared" si="23"/>
        <v>4561.222515958475</v>
      </c>
      <c r="T53" s="2">
        <f t="shared" si="34"/>
        <v>359.1463021471404</v>
      </c>
      <c r="U53" s="2">
        <f t="shared" si="24"/>
        <v>625.7656844412921</v>
      </c>
      <c r="W53" s="2">
        <f t="shared" si="25"/>
        <v>2.227408731863552</v>
      </c>
      <c r="X53" s="2">
        <f t="shared" si="26"/>
        <v>0.6728124314913918</v>
      </c>
      <c r="Y53" s="2">
        <f t="shared" si="27"/>
        <v>0.8856105844976346</v>
      </c>
      <c r="Z53" s="2">
        <f t="shared" si="28"/>
        <v>0.6247745818145403</v>
      </c>
      <c r="AA53" s="2">
        <f t="shared" si="29"/>
        <v>0.6654293161716955</v>
      </c>
      <c r="AB53" s="2">
        <f t="shared" si="30"/>
        <v>0.8774385378391342</v>
      </c>
      <c r="AC53" s="2">
        <f t="shared" si="31"/>
        <v>1.5176220259204314</v>
      </c>
      <c r="AD53" s="2">
        <f t="shared" si="35"/>
        <v>5.179629095819127</v>
      </c>
      <c r="AE53" s="2">
        <f t="shared" si="32"/>
        <v>1.507833923173404</v>
      </c>
    </row>
    <row r="54" spans="1:31" ht="12.75">
      <c r="A54" s="7">
        <f t="shared" si="33"/>
        <v>1950</v>
      </c>
      <c r="B54" s="10">
        <v>1686.6</v>
      </c>
      <c r="C54" s="8">
        <v>871000</v>
      </c>
      <c r="D54" s="8">
        <v>1340000</v>
      </c>
      <c r="E54" s="8">
        <v>1330000</v>
      </c>
      <c r="F54" s="8">
        <v>95400000</v>
      </c>
      <c r="G54" s="2">
        <v>106689000</v>
      </c>
      <c r="H54" s="2">
        <v>22118850</v>
      </c>
      <c r="I54" s="2">
        <v>7709000</v>
      </c>
      <c r="J54" s="1">
        <v>828500</v>
      </c>
      <c r="K54" s="2">
        <v>1281000</v>
      </c>
      <c r="M54" s="2">
        <f t="shared" si="17"/>
        <v>516.4235740543105</v>
      </c>
      <c r="N54" s="2">
        <f t="shared" si="18"/>
        <v>794.4978062374007</v>
      </c>
      <c r="O54" s="2">
        <f t="shared" si="19"/>
        <v>788.5687181311515</v>
      </c>
      <c r="P54" s="2">
        <f t="shared" si="20"/>
        <v>56563.50053361793</v>
      </c>
      <c r="Q54" s="2">
        <f t="shared" si="21"/>
        <v>63256.84809676272</v>
      </c>
      <c r="R54" s="2">
        <f t="shared" si="22"/>
        <v>13114.461045891143</v>
      </c>
      <c r="S54" s="2">
        <f t="shared" si="23"/>
        <v>4570.734021107554</v>
      </c>
      <c r="T54" s="2">
        <f t="shared" si="34"/>
        <v>491.2249496027511</v>
      </c>
      <c r="U54" s="2">
        <f t="shared" si="24"/>
        <v>759.51618641053</v>
      </c>
      <c r="W54" s="2">
        <f t="shared" si="25"/>
        <v>2.845261792556523</v>
      </c>
      <c r="X54" s="2">
        <f t="shared" si="26"/>
        <v>0.6233311988616148</v>
      </c>
      <c r="Y54" s="2">
        <f t="shared" si="27"/>
        <v>1.0122373584701831</v>
      </c>
      <c r="Z54" s="2">
        <f t="shared" si="28"/>
        <v>0.7376572469856267</v>
      </c>
      <c r="AA54" s="2">
        <f t="shared" si="29"/>
        <v>0.710436102753006</v>
      </c>
      <c r="AB54" s="2">
        <f t="shared" si="30"/>
        <v>0.9785436150499996</v>
      </c>
      <c r="AC54" s="2">
        <f t="shared" si="31"/>
        <v>1.5207867190840283</v>
      </c>
      <c r="AD54" s="2">
        <f t="shared" si="35"/>
        <v>7.084475118756148</v>
      </c>
      <c r="AE54" s="2">
        <f t="shared" si="32"/>
        <v>1.8301167666162335</v>
      </c>
    </row>
    <row r="55" spans="1:31" ht="12.75">
      <c r="A55" s="7">
        <f t="shared" si="33"/>
        <v>1951</v>
      </c>
      <c r="B55" s="10">
        <v>1815.1</v>
      </c>
      <c r="C55" s="8">
        <v>876000</v>
      </c>
      <c r="D55" s="8">
        <v>1550000</v>
      </c>
      <c r="E55" s="8">
        <v>1050000</v>
      </c>
      <c r="F55" s="8">
        <v>105000000</v>
      </c>
      <c r="G55" s="2">
        <v>109568000</v>
      </c>
      <c r="H55" s="2">
        <v>23636997.12</v>
      </c>
      <c r="I55" s="2">
        <v>8589000</v>
      </c>
      <c r="J55" s="1">
        <v>894000</v>
      </c>
      <c r="K55" s="2">
        <v>1499000</v>
      </c>
      <c r="M55" s="2">
        <f t="shared" si="17"/>
        <v>482.61803757368745</v>
      </c>
      <c r="N55" s="2">
        <f t="shared" si="18"/>
        <v>853.9474409123465</v>
      </c>
      <c r="O55" s="2">
        <f t="shared" si="19"/>
        <v>578.4805244890089</v>
      </c>
      <c r="P55" s="2">
        <f t="shared" si="20"/>
        <v>57848.05244890089</v>
      </c>
      <c r="Q55" s="2">
        <f t="shared" si="21"/>
        <v>60364.718197344504</v>
      </c>
      <c r="R55" s="2">
        <f t="shared" si="22"/>
        <v>13022.421420307423</v>
      </c>
      <c r="S55" s="2">
        <f t="shared" si="23"/>
        <v>4731.970690320093</v>
      </c>
      <c r="T55" s="2">
        <f t="shared" si="34"/>
        <v>492.5348465649276</v>
      </c>
      <c r="U55" s="2">
        <f t="shared" si="24"/>
        <v>825.8498154371661</v>
      </c>
      <c r="W55" s="2">
        <f t="shared" si="25"/>
        <v>2.659008480047832</v>
      </c>
      <c r="X55" s="2">
        <f t="shared" si="26"/>
        <v>0.6699730042421902</v>
      </c>
      <c r="Y55" s="2">
        <f t="shared" si="27"/>
        <v>0.7425600135685481</v>
      </c>
      <c r="Z55" s="2">
        <f t="shared" si="28"/>
        <v>0.7544093754871959</v>
      </c>
      <c r="AA55" s="2">
        <f t="shared" si="29"/>
        <v>0.677954663095198</v>
      </c>
      <c r="AB55" s="2">
        <f t="shared" si="30"/>
        <v>0.9716760215109759</v>
      </c>
      <c r="AC55" s="2">
        <f t="shared" si="31"/>
        <v>1.574433810346704</v>
      </c>
      <c r="AD55" s="2">
        <f t="shared" si="35"/>
        <v>7.10336652979742</v>
      </c>
      <c r="AE55" s="2">
        <f t="shared" si="32"/>
        <v>1.9899531056492112</v>
      </c>
    </row>
    <row r="56" spans="1:31" ht="12.75">
      <c r="A56" s="7">
        <f t="shared" si="33"/>
        <v>1952</v>
      </c>
      <c r="B56" s="10">
        <v>1887.3</v>
      </c>
      <c r="C56" s="8">
        <v>1020000</v>
      </c>
      <c r="D56" s="8">
        <v>1620000</v>
      </c>
      <c r="E56" s="8">
        <v>1290000</v>
      </c>
      <c r="F56" s="8">
        <v>89900000</v>
      </c>
      <c r="G56" s="2">
        <v>109599000</v>
      </c>
      <c r="H56" s="2">
        <v>22162407.12</v>
      </c>
      <c r="I56" s="2">
        <v>9070000</v>
      </c>
      <c r="J56" s="1">
        <v>903000</v>
      </c>
      <c r="K56" s="2">
        <v>1570000</v>
      </c>
      <c r="M56" s="2">
        <f t="shared" si="17"/>
        <v>540.4546177078366</v>
      </c>
      <c r="N56" s="2">
        <f t="shared" si="18"/>
        <v>858.3690987124463</v>
      </c>
      <c r="O56" s="2">
        <f t="shared" si="19"/>
        <v>683.516134159911</v>
      </c>
      <c r="P56" s="2">
        <f t="shared" si="20"/>
        <v>47634.18640385736</v>
      </c>
      <c r="Q56" s="2">
        <f t="shared" si="21"/>
        <v>58071.84867270704</v>
      </c>
      <c r="R56" s="2">
        <f t="shared" si="22"/>
        <v>11742.916928946115</v>
      </c>
      <c r="S56" s="2">
        <f t="shared" si="23"/>
        <v>4805.807237853018</v>
      </c>
      <c r="T56" s="2">
        <f t="shared" si="34"/>
        <v>478.4612939119377</v>
      </c>
      <c r="U56" s="2">
        <f t="shared" si="24"/>
        <v>831.8762252953956</v>
      </c>
      <c r="W56" s="2">
        <f t="shared" si="25"/>
        <v>2.977662042618394</v>
      </c>
      <c r="X56" s="2">
        <f t="shared" si="26"/>
        <v>0.6734420600858366</v>
      </c>
      <c r="Y56" s="2">
        <f t="shared" si="27"/>
        <v>0.8773877915845868</v>
      </c>
      <c r="Z56" s="2">
        <f t="shared" si="28"/>
        <v>0.6212080665726454</v>
      </c>
      <c r="AA56" s="2">
        <f t="shared" si="29"/>
        <v>0.6522035019448224</v>
      </c>
      <c r="AB56" s="2">
        <f t="shared" si="30"/>
        <v>0.8762050032153608</v>
      </c>
      <c r="AC56" s="2">
        <f t="shared" si="31"/>
        <v>1.5990009018362847</v>
      </c>
      <c r="AD56" s="2">
        <f t="shared" si="35"/>
        <v>6.900396925579961</v>
      </c>
      <c r="AE56" s="2">
        <f t="shared" si="32"/>
        <v>2.0044742362338934</v>
      </c>
    </row>
    <row r="57" spans="1:31" ht="12.75">
      <c r="A57" s="7">
        <f t="shared" si="33"/>
        <v>1953</v>
      </c>
      <c r="B57" s="10">
        <v>1973.9</v>
      </c>
      <c r="C57" s="8">
        <v>1360000</v>
      </c>
      <c r="D57" s="8">
        <v>1560000</v>
      </c>
      <c r="E57" s="8">
        <v>1460000</v>
      </c>
      <c r="F57" s="8">
        <v>109000000</v>
      </c>
      <c r="G57" s="2">
        <v>109760000</v>
      </c>
      <c r="H57" s="2">
        <v>24107958.48</v>
      </c>
      <c r="I57" s="2">
        <v>9541500</v>
      </c>
      <c r="J57" s="1">
        <v>1047500</v>
      </c>
      <c r="K57" s="2">
        <v>1647000</v>
      </c>
      <c r="M57" s="2">
        <f t="shared" si="17"/>
        <v>688.9913369471604</v>
      </c>
      <c r="N57" s="2">
        <f t="shared" si="18"/>
        <v>790.3135923805663</v>
      </c>
      <c r="O57" s="2">
        <f t="shared" si="19"/>
        <v>739.6524646638634</v>
      </c>
      <c r="P57" s="2">
        <f t="shared" si="20"/>
        <v>55220.62921120624</v>
      </c>
      <c r="Q57" s="2">
        <f t="shared" si="21"/>
        <v>55605.65378185318</v>
      </c>
      <c r="R57" s="2">
        <f t="shared" si="22"/>
        <v>12213.363635442525</v>
      </c>
      <c r="S57" s="2">
        <f t="shared" si="23"/>
        <v>4833.831501089214</v>
      </c>
      <c r="T57" s="2">
        <f t="shared" si="34"/>
        <v>530.6753128324636</v>
      </c>
      <c r="U57" s="2">
        <f t="shared" si="24"/>
        <v>834.3887734940979</v>
      </c>
      <c r="W57" s="2">
        <f t="shared" si="25"/>
        <v>3.7960326075510036</v>
      </c>
      <c r="X57" s="2">
        <f t="shared" si="26"/>
        <v>0.6200484320380968</v>
      </c>
      <c r="Y57" s="2">
        <f t="shared" si="27"/>
        <v>0.9494465603348827</v>
      </c>
      <c r="Z57" s="2">
        <f t="shared" si="28"/>
        <v>0.720144562066888</v>
      </c>
      <c r="AA57" s="2">
        <f t="shared" si="29"/>
        <v>0.6245057278760372</v>
      </c>
      <c r="AB57" s="2">
        <f t="shared" si="30"/>
        <v>0.9113076749341955</v>
      </c>
      <c r="AC57" s="2">
        <f t="shared" si="31"/>
        <v>1.608325208861132</v>
      </c>
      <c r="AD57" s="2">
        <f t="shared" si="35"/>
        <v>7.653430577864664</v>
      </c>
      <c r="AE57" s="2">
        <f t="shared" si="32"/>
        <v>2.0105284279254594</v>
      </c>
    </row>
    <row r="58" spans="1:31" ht="12.75">
      <c r="A58" s="7">
        <f t="shared" si="33"/>
        <v>1954</v>
      </c>
      <c r="B58" s="10">
        <v>1960.5</v>
      </c>
      <c r="C58" s="8">
        <v>987000</v>
      </c>
      <c r="D58" s="8">
        <v>1320000</v>
      </c>
      <c r="E58" s="8">
        <v>901000</v>
      </c>
      <c r="F58" s="8">
        <v>84600000</v>
      </c>
      <c r="G58" s="2">
        <v>109270000</v>
      </c>
      <c r="H58" s="2">
        <v>23966397.84</v>
      </c>
      <c r="I58" s="2">
        <v>9777500</v>
      </c>
      <c r="J58" s="1">
        <v>1102500</v>
      </c>
      <c r="K58" s="2">
        <v>1787500</v>
      </c>
      <c r="M58" s="2">
        <f t="shared" si="17"/>
        <v>503.44299923488904</v>
      </c>
      <c r="N58" s="2">
        <f t="shared" si="18"/>
        <v>673.2976281560826</v>
      </c>
      <c r="O58" s="2">
        <f t="shared" si="19"/>
        <v>459.5766386125988</v>
      </c>
      <c r="P58" s="2">
        <f t="shared" si="20"/>
        <v>43152.257077276205</v>
      </c>
      <c r="Q58" s="2">
        <f t="shared" si="21"/>
        <v>55735.78168834481</v>
      </c>
      <c r="R58" s="2">
        <f t="shared" si="22"/>
        <v>12224.63547054323</v>
      </c>
      <c r="S58" s="2">
        <f t="shared" si="23"/>
        <v>4987.248150981893</v>
      </c>
      <c r="T58" s="2">
        <f t="shared" si="34"/>
        <v>562.3565416985463</v>
      </c>
      <c r="U58" s="2">
        <f t="shared" si="24"/>
        <v>911.7572047946952</v>
      </c>
      <c r="W58" s="2">
        <f t="shared" si="25"/>
        <v>2.773744659267722</v>
      </c>
      <c r="X58" s="2">
        <f t="shared" si="26"/>
        <v>0.5282423871461359</v>
      </c>
      <c r="Y58" s="2">
        <f t="shared" si="27"/>
        <v>0.5899303789101772</v>
      </c>
      <c r="Z58" s="2">
        <f t="shared" si="28"/>
        <v>0.562758224942617</v>
      </c>
      <c r="AA58" s="2">
        <f t="shared" si="29"/>
        <v>0.6259671911883715</v>
      </c>
      <c r="AB58" s="2">
        <f t="shared" si="30"/>
        <v>0.9121487298756905</v>
      </c>
      <c r="AC58" s="2">
        <f t="shared" si="31"/>
        <v>1.659370402601505</v>
      </c>
      <c r="AD58" s="2">
        <f t="shared" si="35"/>
        <v>8.110339124173006</v>
      </c>
      <c r="AE58" s="2">
        <f t="shared" si="32"/>
        <v>2.196954031307513</v>
      </c>
    </row>
    <row r="59" spans="1:31" ht="12.75">
      <c r="A59" s="7">
        <f t="shared" si="33"/>
        <v>1955</v>
      </c>
      <c r="B59" s="10">
        <v>2099.5</v>
      </c>
      <c r="C59" s="8">
        <v>1460000</v>
      </c>
      <c r="D59" s="8">
        <v>1630000</v>
      </c>
      <c r="E59" s="8">
        <v>1390000</v>
      </c>
      <c r="F59" s="8">
        <v>112000000</v>
      </c>
      <c r="G59" s="2">
        <v>115195000</v>
      </c>
      <c r="H59" s="2">
        <v>27362945.76</v>
      </c>
      <c r="I59" s="2">
        <v>10013000</v>
      </c>
      <c r="J59" s="1">
        <v>1421500</v>
      </c>
      <c r="K59" s="2">
        <v>1863000</v>
      </c>
      <c r="M59" s="2">
        <f t="shared" si="17"/>
        <v>695.4036675398904</v>
      </c>
      <c r="N59" s="2">
        <f t="shared" si="18"/>
        <v>776.3753274589188</v>
      </c>
      <c r="O59" s="2">
        <f t="shared" si="19"/>
        <v>662.0623958085258</v>
      </c>
      <c r="P59" s="2">
        <f t="shared" si="20"/>
        <v>53346.034770183374</v>
      </c>
      <c r="Q59" s="2">
        <f t="shared" si="21"/>
        <v>54867.82567277923</v>
      </c>
      <c r="R59" s="2">
        <f t="shared" si="22"/>
        <v>13033.077285067875</v>
      </c>
      <c r="S59" s="2">
        <f t="shared" si="23"/>
        <v>4769.2307692307695</v>
      </c>
      <c r="T59" s="2">
        <f t="shared" si="34"/>
        <v>677.0659680876399</v>
      </c>
      <c r="U59" s="2">
        <f t="shared" si="24"/>
        <v>887.3541319361752</v>
      </c>
      <c r="W59" s="2">
        <f t="shared" si="25"/>
        <v>3.831361667170612</v>
      </c>
      <c r="X59" s="2">
        <f t="shared" si="26"/>
        <v>0.6091130269111691</v>
      </c>
      <c r="Y59" s="2">
        <f t="shared" si="27"/>
        <v>0.8498489418447918</v>
      </c>
      <c r="Z59" s="2">
        <f t="shared" si="28"/>
        <v>0.6956975571691337</v>
      </c>
      <c r="AA59" s="2">
        <f t="shared" si="29"/>
        <v>0.6162191985581318</v>
      </c>
      <c r="AB59" s="2">
        <f t="shared" si="30"/>
        <v>0.9724711154448927</v>
      </c>
      <c r="AC59" s="2">
        <f t="shared" si="31"/>
        <v>1.5868310824035998</v>
      </c>
      <c r="AD59" s="2">
        <f t="shared" si="35"/>
        <v>9.764685219169833</v>
      </c>
      <c r="AE59" s="2">
        <f t="shared" si="32"/>
        <v>2.1381528186481753</v>
      </c>
    </row>
    <row r="60" spans="1:31" ht="12.75">
      <c r="A60" s="7">
        <f t="shared" si="33"/>
        <v>1956</v>
      </c>
      <c r="B60" s="10">
        <v>2141.1</v>
      </c>
      <c r="C60" s="8">
        <v>1740000</v>
      </c>
      <c r="D60" s="8">
        <v>1640000</v>
      </c>
      <c r="E60" s="8">
        <v>1060000</v>
      </c>
      <c r="F60" s="8">
        <v>102000000</v>
      </c>
      <c r="G60" s="2">
        <v>120233000</v>
      </c>
      <c r="H60" s="2">
        <v>28519024.32</v>
      </c>
      <c r="I60" s="2">
        <v>10285000</v>
      </c>
      <c r="J60" s="1">
        <v>1530000</v>
      </c>
      <c r="K60" s="2">
        <v>1866500</v>
      </c>
      <c r="M60" s="2">
        <f t="shared" si="17"/>
        <v>812.6663864368783</v>
      </c>
      <c r="N60" s="2">
        <f t="shared" si="18"/>
        <v>765.9614216991266</v>
      </c>
      <c r="O60" s="2">
        <f t="shared" si="19"/>
        <v>495.07262622016725</v>
      </c>
      <c r="P60" s="2">
        <f t="shared" si="20"/>
        <v>47639.064032506656</v>
      </c>
      <c r="Q60" s="2">
        <f t="shared" si="21"/>
        <v>56154.78025314091</v>
      </c>
      <c r="R60" s="2">
        <f t="shared" si="22"/>
        <v>13319.800252206811</v>
      </c>
      <c r="S60" s="2">
        <f t="shared" si="23"/>
        <v>4803.605623277755</v>
      </c>
      <c r="T60" s="2">
        <f t="shared" si="34"/>
        <v>714.5859604875999</v>
      </c>
      <c r="U60" s="2">
        <f t="shared" si="24"/>
        <v>871.7481668301341</v>
      </c>
      <c r="W60" s="2">
        <f t="shared" si="25"/>
        <v>4.477426545947441</v>
      </c>
      <c r="X60" s="2">
        <f t="shared" si="26"/>
        <v>0.6009426930082665</v>
      </c>
      <c r="Y60" s="2">
        <f t="shared" si="27"/>
        <v>0.6354944038404683</v>
      </c>
      <c r="Z60" s="2">
        <f t="shared" si="28"/>
        <v>0.6212716768175439</v>
      </c>
      <c r="AA60" s="2">
        <f t="shared" si="29"/>
        <v>0.6306729537483002</v>
      </c>
      <c r="AB60" s="2">
        <f t="shared" si="30"/>
        <v>0.9938651268190697</v>
      </c>
      <c r="AC60" s="2">
        <f t="shared" si="31"/>
        <v>1.5982683748086475</v>
      </c>
      <c r="AD60" s="2">
        <f t="shared" si="35"/>
        <v>10.305800756620432</v>
      </c>
      <c r="AE60" s="2">
        <f t="shared" si="32"/>
        <v>2.1005489612046997</v>
      </c>
    </row>
    <row r="61" spans="1:31" ht="12.75">
      <c r="A61" s="7">
        <f t="shared" si="33"/>
        <v>1957</v>
      </c>
      <c r="B61" s="10">
        <v>2183.9</v>
      </c>
      <c r="C61" s="8">
        <v>1460000</v>
      </c>
      <c r="D61" s="8">
        <v>1450000</v>
      </c>
      <c r="E61" s="8">
        <v>1280000</v>
      </c>
      <c r="F61" s="8">
        <v>98100000</v>
      </c>
      <c r="G61" s="2">
        <v>107252000</v>
      </c>
      <c r="H61" s="2">
        <v>27827555.04</v>
      </c>
      <c r="I61" s="2">
        <v>10503000</v>
      </c>
      <c r="J61" s="1">
        <v>1673000</v>
      </c>
      <c r="K61" s="2">
        <v>1891000</v>
      </c>
      <c r="M61" s="2">
        <f t="shared" si="17"/>
        <v>668.5287787902377</v>
      </c>
      <c r="N61" s="2">
        <f t="shared" si="18"/>
        <v>663.9498145519483</v>
      </c>
      <c r="O61" s="2">
        <f t="shared" si="19"/>
        <v>586.1074225010302</v>
      </c>
      <c r="P61" s="2">
        <f t="shared" si="20"/>
        <v>44919.639177618024</v>
      </c>
      <c r="Q61" s="2">
        <f t="shared" si="21"/>
        <v>49110.30724850039</v>
      </c>
      <c r="R61" s="2">
        <f t="shared" si="22"/>
        <v>12742.137936718713</v>
      </c>
      <c r="S61" s="2">
        <f t="shared" si="23"/>
        <v>4809.286139475251</v>
      </c>
      <c r="T61" s="2">
        <f t="shared" si="34"/>
        <v>766.0607170657997</v>
      </c>
      <c r="U61" s="2">
        <f t="shared" si="24"/>
        <v>865.8821374605064</v>
      </c>
      <c r="W61" s="2">
        <f t="shared" si="25"/>
        <v>3.6832931087617107</v>
      </c>
      <c r="X61" s="2">
        <f t="shared" si="26"/>
        <v>0.5209084665048763</v>
      </c>
      <c r="Y61" s="2">
        <f t="shared" si="27"/>
        <v>0.7523501953491624</v>
      </c>
      <c r="Z61" s="2">
        <f t="shared" si="28"/>
        <v>0.5858070497538566</v>
      </c>
      <c r="AA61" s="2">
        <f t="shared" si="29"/>
        <v>0.5515566509614452</v>
      </c>
      <c r="AB61" s="2">
        <f t="shared" si="30"/>
        <v>0.9507624961811924</v>
      </c>
      <c r="AC61" s="2">
        <f t="shared" si="31"/>
        <v>1.6001584111902878</v>
      </c>
      <c r="AD61" s="2">
        <f t="shared" si="35"/>
        <v>11.048172723918087</v>
      </c>
      <c r="AE61" s="2">
        <f t="shared" si="32"/>
        <v>2.0864142806081545</v>
      </c>
    </row>
    <row r="62" spans="1:31" ht="12.75">
      <c r="A62" s="7">
        <f t="shared" si="33"/>
        <v>1958</v>
      </c>
      <c r="B62" s="10">
        <v>2162.8</v>
      </c>
      <c r="C62" s="8">
        <v>1260000</v>
      </c>
      <c r="D62" s="8">
        <v>1310000</v>
      </c>
      <c r="E62" s="8">
        <v>975000</v>
      </c>
      <c r="F62" s="8">
        <v>76100000</v>
      </c>
      <c r="G62" s="2">
        <v>106112000</v>
      </c>
      <c r="H62" s="2">
        <v>27970023.12</v>
      </c>
      <c r="I62" s="2">
        <v>10929000</v>
      </c>
      <c r="J62" s="1">
        <v>1791500</v>
      </c>
      <c r="K62" s="2">
        <v>2069000</v>
      </c>
      <c r="M62" s="2">
        <f t="shared" si="17"/>
        <v>582.5781394488625</v>
      </c>
      <c r="N62" s="2">
        <f t="shared" si="18"/>
        <v>605.6963195857221</v>
      </c>
      <c r="O62" s="2">
        <f t="shared" si="19"/>
        <v>450.8045126687627</v>
      </c>
      <c r="P62" s="2">
        <f t="shared" si="20"/>
        <v>35185.870168300346</v>
      </c>
      <c r="Q62" s="2">
        <f t="shared" si="21"/>
        <v>49062.32661364897</v>
      </c>
      <c r="R62" s="2">
        <f t="shared" si="22"/>
        <v>12932.32065840577</v>
      </c>
      <c r="S62" s="2">
        <f t="shared" si="23"/>
        <v>5053.171814314776</v>
      </c>
      <c r="T62" s="2">
        <f t="shared" si="34"/>
        <v>828.3243943036804</v>
      </c>
      <c r="U62" s="2">
        <f t="shared" si="24"/>
        <v>956.6302940632513</v>
      </c>
      <c r="W62" s="2">
        <f t="shared" si="25"/>
        <v>3.2097437154915625</v>
      </c>
      <c r="X62" s="2">
        <f t="shared" si="26"/>
        <v>0.4752051044941739</v>
      </c>
      <c r="Y62" s="2">
        <f t="shared" si="27"/>
        <v>0.5786701381861981</v>
      </c>
      <c r="Z62" s="2">
        <f t="shared" si="28"/>
        <v>0.4588667935379277</v>
      </c>
      <c r="AA62" s="2">
        <f t="shared" si="29"/>
        <v>0.5510177816333479</v>
      </c>
      <c r="AB62" s="2">
        <f t="shared" si="30"/>
        <v>0.9649530974837146</v>
      </c>
      <c r="AC62" s="2">
        <f t="shared" si="31"/>
        <v>1.6813046983201003</v>
      </c>
      <c r="AD62" s="2">
        <f t="shared" si="35"/>
        <v>11.946143139612051</v>
      </c>
      <c r="AE62" s="2">
        <f t="shared" si="32"/>
        <v>2.3050794333853335</v>
      </c>
    </row>
    <row r="63" spans="1:31" ht="12.75">
      <c r="A63" s="7">
        <f t="shared" si="33"/>
        <v>1959</v>
      </c>
      <c r="B63" s="10">
        <v>2319</v>
      </c>
      <c r="C63" s="8">
        <v>1930000</v>
      </c>
      <c r="D63" s="8">
        <v>1550000</v>
      </c>
      <c r="E63" s="8">
        <v>937000</v>
      </c>
      <c r="F63" s="8">
        <v>87200000</v>
      </c>
      <c r="G63" s="2">
        <v>116884000</v>
      </c>
      <c r="H63" s="2">
        <v>30624285.12</v>
      </c>
      <c r="I63" s="2">
        <v>11764000</v>
      </c>
      <c r="J63" s="1">
        <v>2283000</v>
      </c>
      <c r="K63" s="2">
        <v>2152000</v>
      </c>
      <c r="M63" s="2">
        <f t="shared" si="17"/>
        <v>832.2552824493316</v>
      </c>
      <c r="N63" s="2">
        <f t="shared" si="18"/>
        <v>668.3915480810695</v>
      </c>
      <c r="O63" s="2">
        <f t="shared" si="19"/>
        <v>404.0534713238465</v>
      </c>
      <c r="P63" s="2">
        <f t="shared" si="20"/>
        <v>37602.41483398016</v>
      </c>
      <c r="Q63" s="2">
        <f t="shared" si="21"/>
        <v>50402.75981026304</v>
      </c>
      <c r="R63" s="2">
        <f t="shared" si="22"/>
        <v>13205.815058214748</v>
      </c>
      <c r="S63" s="2">
        <f t="shared" si="23"/>
        <v>5072.876239758517</v>
      </c>
      <c r="T63" s="2">
        <f t="shared" si="34"/>
        <v>984.4760672703752</v>
      </c>
      <c r="U63" s="2">
        <f t="shared" si="24"/>
        <v>927.9862009486848</v>
      </c>
      <c r="W63" s="2">
        <f t="shared" si="25"/>
        <v>4.585352558977852</v>
      </c>
      <c r="X63" s="2">
        <f t="shared" si="26"/>
        <v>0.5243932729624836</v>
      </c>
      <c r="Y63" s="2">
        <f t="shared" si="27"/>
        <v>0.5186586902189739</v>
      </c>
      <c r="Z63" s="2">
        <f t="shared" si="28"/>
        <v>0.4903814923894197</v>
      </c>
      <c r="AA63" s="2">
        <f t="shared" si="29"/>
        <v>0.5660721538452949</v>
      </c>
      <c r="AB63" s="2">
        <f t="shared" si="30"/>
        <v>0.9853600511319438</v>
      </c>
      <c r="AC63" s="2">
        <f t="shared" si="31"/>
        <v>1.687860806897768</v>
      </c>
      <c r="AD63" s="2">
        <f t="shared" si="35"/>
        <v>14.198171752530252</v>
      </c>
      <c r="AE63" s="2">
        <f t="shared" si="32"/>
        <v>2.2360591333424455</v>
      </c>
    </row>
    <row r="64" spans="1:31" ht="12.75">
      <c r="A64" s="7">
        <f t="shared" si="33"/>
        <v>1960</v>
      </c>
      <c r="B64" s="10">
        <v>2376.7</v>
      </c>
      <c r="C64" s="8">
        <v>1590000</v>
      </c>
      <c r="D64" s="8">
        <v>1450000</v>
      </c>
      <c r="E64" s="8">
        <v>720000</v>
      </c>
      <c r="F64" s="8">
        <v>90400000</v>
      </c>
      <c r="G64" s="2">
        <v>111181000</v>
      </c>
      <c r="H64" s="2">
        <v>30633359.52</v>
      </c>
      <c r="I64" s="2">
        <v>11864000</v>
      </c>
      <c r="J64" s="1">
        <v>2361000</v>
      </c>
      <c r="K64" s="2">
        <v>2120000</v>
      </c>
      <c r="M64" s="2">
        <f t="shared" si="17"/>
        <v>668.9948247570161</v>
      </c>
      <c r="N64" s="2">
        <f t="shared" si="18"/>
        <v>610.0896200614297</v>
      </c>
      <c r="O64" s="2">
        <f t="shared" si="19"/>
        <v>302.9410527201582</v>
      </c>
      <c r="P64" s="2">
        <f t="shared" si="20"/>
        <v>38035.93217486431</v>
      </c>
      <c r="Q64" s="2">
        <f t="shared" si="21"/>
        <v>46779.56830899988</v>
      </c>
      <c r="R64" s="2">
        <f t="shared" si="22"/>
        <v>12889.030807422057</v>
      </c>
      <c r="S64" s="2">
        <f t="shared" si="23"/>
        <v>4991.79534648883</v>
      </c>
      <c r="T64" s="2">
        <f t="shared" si="34"/>
        <v>993.3942020448521</v>
      </c>
      <c r="U64" s="2">
        <f t="shared" si="24"/>
        <v>891.9930996760214</v>
      </c>
      <c r="W64" s="2">
        <f t="shared" si="25"/>
        <v>3.6858608125797985</v>
      </c>
      <c r="X64" s="2">
        <f t="shared" si="26"/>
        <v>0.4786519123153951</v>
      </c>
      <c r="Y64" s="2">
        <f t="shared" si="27"/>
        <v>0.3888668722547893</v>
      </c>
      <c r="Z64" s="2">
        <f t="shared" si="28"/>
        <v>0.4960350888815086</v>
      </c>
      <c r="AA64" s="2">
        <f t="shared" si="29"/>
        <v>0.5253801793455893</v>
      </c>
      <c r="AB64" s="2">
        <f t="shared" si="30"/>
        <v>0.9617229985015038</v>
      </c>
      <c r="AC64" s="2">
        <f t="shared" si="31"/>
        <v>1.6608833575238642</v>
      </c>
      <c r="AD64" s="2">
        <f t="shared" si="35"/>
        <v>14.326789616843921</v>
      </c>
      <c r="AE64" s="2">
        <f t="shared" si="32"/>
        <v>2.1493307932488315</v>
      </c>
    </row>
    <row r="65" spans="1:31" ht="12.75">
      <c r="A65" s="7">
        <f t="shared" si="33"/>
        <v>1961</v>
      </c>
      <c r="B65" s="10">
        <v>2432</v>
      </c>
      <c r="C65" s="8">
        <v>1720000</v>
      </c>
      <c r="D65" s="8">
        <v>1520000</v>
      </c>
      <c r="E65" s="8">
        <v>1000000</v>
      </c>
      <c r="F65" s="8">
        <v>89900000</v>
      </c>
      <c r="G65" s="2">
        <v>108515000</v>
      </c>
      <c r="H65" s="2">
        <v>31703231.28</v>
      </c>
      <c r="I65" s="2">
        <v>12562000</v>
      </c>
      <c r="J65" s="1">
        <v>2644500</v>
      </c>
      <c r="K65" s="2">
        <v>2064000</v>
      </c>
      <c r="M65" s="2">
        <f t="shared" si="17"/>
        <v>707.2368421052631</v>
      </c>
      <c r="N65" s="2">
        <f t="shared" si="18"/>
        <v>625</v>
      </c>
      <c r="O65" s="2">
        <f t="shared" si="19"/>
        <v>411.1842105263158</v>
      </c>
      <c r="P65" s="2">
        <f t="shared" si="20"/>
        <v>36965.46052631579</v>
      </c>
      <c r="Q65" s="2">
        <f t="shared" si="21"/>
        <v>44619.65460526316</v>
      </c>
      <c r="R65" s="2">
        <f t="shared" si="22"/>
        <v>13035.868125</v>
      </c>
      <c r="S65" s="2">
        <f t="shared" si="23"/>
        <v>5165.296052631579</v>
      </c>
      <c r="T65" s="2">
        <f t="shared" si="34"/>
        <v>1087.376644736842</v>
      </c>
      <c r="U65" s="2">
        <f t="shared" si="24"/>
        <v>848.6842105263158</v>
      </c>
      <c r="W65" s="2">
        <f t="shared" si="25"/>
        <v>3.8965571407451116</v>
      </c>
      <c r="X65" s="2">
        <f t="shared" si="26"/>
        <v>0.4903499999999998</v>
      </c>
      <c r="Y65" s="2">
        <f t="shared" si="27"/>
        <v>0.5278119833287405</v>
      </c>
      <c r="Z65" s="2">
        <f t="shared" si="28"/>
        <v>0.4820748289648658</v>
      </c>
      <c r="AA65" s="2">
        <f t="shared" si="29"/>
        <v>0.501122241744616</v>
      </c>
      <c r="AB65" s="2">
        <f t="shared" si="30"/>
        <v>0.9726793556910341</v>
      </c>
      <c r="AC65" s="2">
        <f t="shared" si="31"/>
        <v>1.7186109716084084</v>
      </c>
      <c r="AD65" s="2">
        <f t="shared" si="35"/>
        <v>15.682209933726782</v>
      </c>
      <c r="AE65" s="2">
        <f t="shared" si="32"/>
        <v>2.04497446010604</v>
      </c>
    </row>
    <row r="66" spans="1:31" ht="12.75">
      <c r="A66" s="7">
        <f t="shared" si="33"/>
        <v>1962</v>
      </c>
      <c r="B66" s="10">
        <v>2578.9</v>
      </c>
      <c r="C66" s="8">
        <v>2050000</v>
      </c>
      <c r="D66" s="8">
        <v>1640000</v>
      </c>
      <c r="E66" s="8">
        <v>1030000</v>
      </c>
      <c r="F66" s="8">
        <v>91000000</v>
      </c>
      <c r="G66" s="2">
        <v>112169000</v>
      </c>
      <c r="H66" s="2">
        <v>33283084.32</v>
      </c>
      <c r="I66" s="2">
        <v>15501500</v>
      </c>
      <c r="J66" s="1">
        <v>3142000</v>
      </c>
      <c r="K66" s="2">
        <v>2319000</v>
      </c>
      <c r="M66" s="2">
        <f t="shared" si="17"/>
        <v>794.912559618442</v>
      </c>
      <c r="N66" s="2">
        <f t="shared" si="18"/>
        <v>635.9300476947535</v>
      </c>
      <c r="O66" s="2">
        <f t="shared" si="19"/>
        <v>399.39509093024157</v>
      </c>
      <c r="P66" s="2">
        <f t="shared" si="20"/>
        <v>35286.36240257474</v>
      </c>
      <c r="Q66" s="2">
        <f t="shared" si="21"/>
        <v>43494.90092675172</v>
      </c>
      <c r="R66" s="2">
        <f t="shared" si="22"/>
        <v>12905.922804296406</v>
      </c>
      <c r="S66" s="2">
        <f t="shared" si="23"/>
        <v>6010.896118500135</v>
      </c>
      <c r="T66" s="2">
        <f t="shared" si="34"/>
        <v>1218.3489084493388</v>
      </c>
      <c r="U66" s="2">
        <f t="shared" si="24"/>
        <v>899.2205979293497</v>
      </c>
      <c r="W66" s="2">
        <f t="shared" si="25"/>
        <v>4.379610939425866</v>
      </c>
      <c r="X66" s="2">
        <f t="shared" si="26"/>
        <v>0.4989252782193956</v>
      </c>
      <c r="Y66" s="2">
        <f t="shared" si="27"/>
        <v>0.5126790126639892</v>
      </c>
      <c r="Z66" s="2">
        <f t="shared" si="28"/>
        <v>0.46017733521549287</v>
      </c>
      <c r="AA66" s="2">
        <f t="shared" si="29"/>
        <v>0.4884901608875922</v>
      </c>
      <c r="AB66" s="2">
        <f t="shared" si="30"/>
        <v>0.9629834052867309</v>
      </c>
      <c r="AC66" s="2">
        <f t="shared" si="31"/>
        <v>1.99996126324447</v>
      </c>
      <c r="AD66" s="2">
        <f t="shared" si="35"/>
        <v>17.571099625239217</v>
      </c>
      <c r="AE66" s="2">
        <f t="shared" si="32"/>
        <v>2.166746045182588</v>
      </c>
    </row>
    <row r="67" spans="1:31" ht="12.75">
      <c r="A67" s="7">
        <f t="shared" si="33"/>
        <v>1963</v>
      </c>
      <c r="B67" s="10">
        <v>2690.4</v>
      </c>
      <c r="C67" s="8">
        <v>2280000</v>
      </c>
      <c r="D67" s="8">
        <v>1710000</v>
      </c>
      <c r="E67" s="8">
        <v>1040000</v>
      </c>
      <c r="F67" s="8">
        <v>102000000</v>
      </c>
      <c r="G67" s="2">
        <v>118073000</v>
      </c>
      <c r="H67" s="2">
        <v>34729543.68</v>
      </c>
      <c r="I67" s="2">
        <v>15718000</v>
      </c>
      <c r="J67" s="1">
        <v>3319000</v>
      </c>
      <c r="K67" s="2">
        <v>2610000</v>
      </c>
      <c r="M67" s="2">
        <f t="shared" si="17"/>
        <v>847.457627118644</v>
      </c>
      <c r="N67" s="2">
        <f t="shared" si="18"/>
        <v>635.593220338983</v>
      </c>
      <c r="O67" s="2">
        <f t="shared" si="19"/>
        <v>386.5596193874517</v>
      </c>
      <c r="P67" s="2">
        <f t="shared" si="20"/>
        <v>37912.57805530776</v>
      </c>
      <c r="Q67" s="2">
        <f t="shared" si="21"/>
        <v>43886.78263455248</v>
      </c>
      <c r="R67" s="2">
        <f t="shared" si="22"/>
        <v>12908.691525423728</v>
      </c>
      <c r="S67" s="2">
        <f t="shared" si="23"/>
        <v>5842.253939934582</v>
      </c>
      <c r="T67" s="2">
        <f t="shared" si="34"/>
        <v>1233.645554564377</v>
      </c>
      <c r="U67" s="2">
        <f t="shared" si="24"/>
        <v>970.1159678858162</v>
      </c>
      <c r="W67" s="2">
        <f t="shared" si="25"/>
        <v>4.669110645591305</v>
      </c>
      <c r="X67" s="2">
        <f t="shared" si="26"/>
        <v>0.49866101694915227</v>
      </c>
      <c r="Y67" s="2">
        <f t="shared" si="27"/>
        <v>0.49620290410114354</v>
      </c>
      <c r="Z67" s="2">
        <f t="shared" si="28"/>
        <v>0.49442640025053636</v>
      </c>
      <c r="AA67" s="2">
        <f t="shared" si="29"/>
        <v>0.49289137469458255</v>
      </c>
      <c r="AB67" s="2">
        <f t="shared" si="30"/>
        <v>0.9631899951245835</v>
      </c>
      <c r="AC67" s="2">
        <f t="shared" si="31"/>
        <v>1.943850191312583</v>
      </c>
      <c r="AD67" s="2">
        <f t="shared" si="35"/>
        <v>17.79170875531301</v>
      </c>
      <c r="AE67" s="2">
        <f t="shared" si="32"/>
        <v>2.3375742744609833</v>
      </c>
    </row>
    <row r="68" spans="1:31" ht="12.75">
      <c r="A68" s="7">
        <f t="shared" si="33"/>
        <v>1964</v>
      </c>
      <c r="B68" s="10">
        <v>2846.5</v>
      </c>
      <c r="C68" s="8">
        <v>2240000</v>
      </c>
      <c r="D68" s="8">
        <v>1780000</v>
      </c>
      <c r="E68" s="8">
        <v>997000</v>
      </c>
      <c r="F68" s="8">
        <v>118000000</v>
      </c>
      <c r="G68" s="2">
        <v>125500000</v>
      </c>
      <c r="H68" s="2">
        <v>37169649.84</v>
      </c>
      <c r="I68" s="2">
        <v>16801000</v>
      </c>
      <c r="J68" s="1">
        <v>3853500</v>
      </c>
      <c r="K68" s="2">
        <v>2870000</v>
      </c>
      <c r="M68" s="2">
        <f t="shared" si="17"/>
        <v>786.9313191638855</v>
      </c>
      <c r="N68" s="2">
        <f t="shared" si="18"/>
        <v>625.3293518355875</v>
      </c>
      <c r="O68" s="2">
        <f t="shared" si="19"/>
        <v>350.2546987528544</v>
      </c>
      <c r="P68" s="2">
        <f t="shared" si="20"/>
        <v>41454.41770595468</v>
      </c>
      <c r="Q68" s="2">
        <f t="shared" si="21"/>
        <v>44089.23239065519</v>
      </c>
      <c r="R68" s="2">
        <f t="shared" si="22"/>
        <v>13058.018563147727</v>
      </c>
      <c r="S68" s="2">
        <f t="shared" si="23"/>
        <v>5902.3362023537675</v>
      </c>
      <c r="T68" s="2">
        <f t="shared" si="34"/>
        <v>1353.7677849991217</v>
      </c>
      <c r="U68" s="2">
        <f t="shared" si="24"/>
        <v>1008.2557526787283</v>
      </c>
      <c r="W68" s="2">
        <f t="shared" si="25"/>
        <v>4.3356378915956215</v>
      </c>
      <c r="X68" s="2">
        <f t="shared" si="26"/>
        <v>0.49060839627612834</v>
      </c>
      <c r="Y68" s="2">
        <f t="shared" si="27"/>
        <v>0.44960050139649754</v>
      </c>
      <c r="Z68" s="2">
        <f t="shared" si="28"/>
        <v>0.5406163223966725</v>
      </c>
      <c r="AA68" s="2">
        <f t="shared" si="29"/>
        <v>0.4951650829183767</v>
      </c>
      <c r="AB68" s="2">
        <f t="shared" si="30"/>
        <v>0.97433212432134</v>
      </c>
      <c r="AC68" s="2">
        <f t="shared" si="31"/>
        <v>1.9638409206610121</v>
      </c>
      <c r="AD68" s="2">
        <f t="shared" si="35"/>
        <v>19.524118628656453</v>
      </c>
      <c r="AE68" s="2">
        <f t="shared" si="32"/>
        <v>2.4294752251892606</v>
      </c>
    </row>
    <row r="69" spans="1:31" ht="12.75">
      <c r="A69" s="7">
        <f aca="true" t="shared" si="36" ref="A69:A104">A68+1</f>
        <v>1965</v>
      </c>
      <c r="B69" s="10">
        <v>3028.5</v>
      </c>
      <c r="C69" s="8">
        <v>2850000</v>
      </c>
      <c r="D69" s="8">
        <v>1980000</v>
      </c>
      <c r="E69" s="8">
        <v>1000000</v>
      </c>
      <c r="F69" s="8">
        <v>126000000</v>
      </c>
      <c r="G69" s="2">
        <v>139962000</v>
      </c>
      <c r="H69" s="2">
        <v>39441879.6</v>
      </c>
      <c r="I69" s="2">
        <v>19830000</v>
      </c>
      <c r="J69" s="1">
        <v>4439000</v>
      </c>
      <c r="K69" s="2">
        <v>3076000</v>
      </c>
      <c r="M69" s="2">
        <f t="shared" si="17"/>
        <v>941.0599306587419</v>
      </c>
      <c r="N69" s="2">
        <f t="shared" si="18"/>
        <v>653.7890044576523</v>
      </c>
      <c r="O69" s="2">
        <f t="shared" si="19"/>
        <v>330.1964668978042</v>
      </c>
      <c r="P69" s="2">
        <f t="shared" si="20"/>
        <v>41604.754829123325</v>
      </c>
      <c r="Q69" s="2">
        <f t="shared" si="21"/>
        <v>46214.957899950474</v>
      </c>
      <c r="R69" s="2">
        <f t="shared" si="22"/>
        <v>13023.56929172858</v>
      </c>
      <c r="S69" s="2">
        <f t="shared" si="23"/>
        <v>6547.795938583457</v>
      </c>
      <c r="T69" s="2">
        <f t="shared" si="34"/>
        <v>1465.7421165593528</v>
      </c>
      <c r="U69" s="2">
        <f t="shared" si="24"/>
        <v>1015.6843321776457</v>
      </c>
      <c r="W69" s="2">
        <f t="shared" si="25"/>
        <v>5.184817269646214</v>
      </c>
      <c r="X69" s="2">
        <f t="shared" si="26"/>
        <v>0.5129367013372954</v>
      </c>
      <c r="Y69" s="2">
        <f t="shared" si="27"/>
        <v>0.42385297786214193</v>
      </c>
      <c r="Z69" s="2">
        <f t="shared" si="28"/>
        <v>0.5425769024058679</v>
      </c>
      <c r="AA69" s="2">
        <f t="shared" si="29"/>
        <v>0.5190390537497447</v>
      </c>
      <c r="AB69" s="2">
        <f t="shared" si="30"/>
        <v>0.9717616706463952</v>
      </c>
      <c r="AC69" s="2">
        <f t="shared" si="31"/>
        <v>2.178599992186188</v>
      </c>
      <c r="AD69" s="2">
        <f t="shared" si="35"/>
        <v>21.139019025143494</v>
      </c>
      <c r="AE69" s="2">
        <f t="shared" si="32"/>
        <v>2.447374998935178</v>
      </c>
    </row>
    <row r="70" spans="1:31" ht="12.75">
      <c r="A70" s="7">
        <f t="shared" si="36"/>
        <v>1966</v>
      </c>
      <c r="B70" s="10">
        <v>3227.5</v>
      </c>
      <c r="C70" s="8">
        <v>3430000</v>
      </c>
      <c r="D70" s="8">
        <v>2220000</v>
      </c>
      <c r="E70" s="8">
        <v>1100000</v>
      </c>
      <c r="F70" s="8">
        <v>130000000</v>
      </c>
      <c r="G70" s="2">
        <v>143455000</v>
      </c>
      <c r="H70" s="2">
        <v>42623364.24</v>
      </c>
      <c r="I70" s="2">
        <v>24827000</v>
      </c>
      <c r="J70" s="1">
        <v>5066000</v>
      </c>
      <c r="K70" s="2">
        <v>3631000</v>
      </c>
      <c r="M70" s="2">
        <f t="shared" si="17"/>
        <v>1062.7420604182805</v>
      </c>
      <c r="N70" s="2">
        <f t="shared" si="18"/>
        <v>687.8388845855926</v>
      </c>
      <c r="O70" s="2">
        <f t="shared" si="19"/>
        <v>340.8210689388071</v>
      </c>
      <c r="P70" s="2">
        <f t="shared" si="20"/>
        <v>40278.853601859024</v>
      </c>
      <c r="Q70" s="2">
        <f t="shared" si="21"/>
        <v>44447.71494965143</v>
      </c>
      <c r="R70" s="2">
        <f t="shared" si="22"/>
        <v>13206.309601859024</v>
      </c>
      <c r="S70" s="2">
        <f t="shared" si="23"/>
        <v>7692.331525948877</v>
      </c>
      <c r="T70" s="2">
        <f t="shared" si="34"/>
        <v>1569.6359411309063</v>
      </c>
      <c r="U70" s="2">
        <f t="shared" si="24"/>
        <v>1125.0193648334625</v>
      </c>
      <c r="W70" s="2">
        <f t="shared" si="25"/>
        <v>5.855231116023625</v>
      </c>
      <c r="X70" s="2">
        <f t="shared" si="26"/>
        <v>0.5396508752904723</v>
      </c>
      <c r="Y70" s="2">
        <f t="shared" si="27"/>
        <v>0.4374911286757696</v>
      </c>
      <c r="Z70" s="2">
        <f t="shared" si="28"/>
        <v>0.5252855282891378</v>
      </c>
      <c r="AA70" s="2">
        <f t="shared" si="29"/>
        <v>0.49919119170787307</v>
      </c>
      <c r="AB70" s="2">
        <f t="shared" si="30"/>
        <v>0.9853969518115658</v>
      </c>
      <c r="AC70" s="2">
        <f t="shared" si="31"/>
        <v>2.5594129016108753</v>
      </c>
      <c r="AD70" s="2">
        <f t="shared" si="35"/>
        <v>22.63738187451588</v>
      </c>
      <c r="AE70" s="2">
        <f t="shared" si="32"/>
        <v>2.710826759440238</v>
      </c>
    </row>
    <row r="71" spans="1:31" ht="12.75">
      <c r="A71" s="7">
        <f t="shared" si="36"/>
        <v>1967</v>
      </c>
      <c r="B71" s="10">
        <v>3308.3</v>
      </c>
      <c r="C71" s="8">
        <v>3200000</v>
      </c>
      <c r="D71" s="8">
        <v>1840000</v>
      </c>
      <c r="E71" s="8">
        <v>1130000</v>
      </c>
      <c r="F71" s="8">
        <v>124000000</v>
      </c>
      <c r="G71" s="2">
        <v>139561000</v>
      </c>
      <c r="H71" s="2">
        <v>42621549.36</v>
      </c>
      <c r="I71" s="2">
        <v>25304000</v>
      </c>
      <c r="J71" s="1">
        <v>5289000</v>
      </c>
      <c r="K71" s="2">
        <v>3756000</v>
      </c>
      <c r="M71" s="2">
        <f t="shared" si="17"/>
        <v>967.2641537950004</v>
      </c>
      <c r="N71" s="2">
        <f t="shared" si="18"/>
        <v>556.1768884321252</v>
      </c>
      <c r="O71" s="2">
        <f t="shared" si="19"/>
        <v>341.5651543088595</v>
      </c>
      <c r="P71" s="2">
        <f t="shared" si="20"/>
        <v>37481.48595955627</v>
      </c>
      <c r="Q71" s="2">
        <f t="shared" si="21"/>
        <v>42185.110177432514</v>
      </c>
      <c r="R71" s="2">
        <f t="shared" si="22"/>
        <v>12883.217773478826</v>
      </c>
      <c r="S71" s="2">
        <f t="shared" si="23"/>
        <v>7648.641296133966</v>
      </c>
      <c r="T71" s="2">
        <f t="shared" si="34"/>
        <v>1598.706284194299</v>
      </c>
      <c r="U71" s="2">
        <f t="shared" si="24"/>
        <v>1135.3263005168817</v>
      </c>
      <c r="W71" s="2">
        <f t="shared" si="25"/>
        <v>5.32919076194806</v>
      </c>
      <c r="X71" s="2">
        <f t="shared" si="26"/>
        <v>0.436354139588308</v>
      </c>
      <c r="Y71" s="2">
        <f t="shared" si="27"/>
        <v>0.43844626548520726</v>
      </c>
      <c r="Z71" s="2">
        <f t="shared" si="28"/>
        <v>0.48880443192203255</v>
      </c>
      <c r="AA71" s="2">
        <f t="shared" si="29"/>
        <v>0.4737799332463908</v>
      </c>
      <c r="AB71" s="2">
        <f t="shared" si="30"/>
        <v>0.961289255381652</v>
      </c>
      <c r="AC71" s="2">
        <f t="shared" si="31"/>
        <v>2.544876172728947</v>
      </c>
      <c r="AD71" s="2">
        <f t="shared" si="35"/>
        <v>23.056636072196312</v>
      </c>
      <c r="AE71" s="2">
        <f t="shared" si="32"/>
        <v>2.7356621693290077</v>
      </c>
    </row>
    <row r="72" spans="1:31" ht="12.75">
      <c r="A72" s="7">
        <f t="shared" si="36"/>
        <v>1968</v>
      </c>
      <c r="B72" s="10">
        <v>3466.1</v>
      </c>
      <c r="C72" s="8">
        <v>3480000</v>
      </c>
      <c r="D72" s="8">
        <v>1910000</v>
      </c>
      <c r="E72" s="8">
        <v>1200000</v>
      </c>
      <c r="F72" s="8">
        <v>134000000</v>
      </c>
      <c r="G72" s="2">
        <v>144525000</v>
      </c>
      <c r="H72" s="2">
        <v>45881073.84</v>
      </c>
      <c r="I72" s="2">
        <v>22980000</v>
      </c>
      <c r="J72" s="1">
        <v>6357500</v>
      </c>
      <c r="K72" s="2">
        <v>3933500</v>
      </c>
      <c r="M72" s="2">
        <f t="shared" si="17"/>
        <v>1004.010270909668</v>
      </c>
      <c r="N72" s="2">
        <f t="shared" si="18"/>
        <v>551.0516142061683</v>
      </c>
      <c r="O72" s="2">
        <f t="shared" si="19"/>
        <v>346.2104382447131</v>
      </c>
      <c r="P72" s="2">
        <f t="shared" si="20"/>
        <v>38660.16560399296</v>
      </c>
      <c r="Q72" s="2">
        <f t="shared" si="21"/>
        <v>41696.71965609763</v>
      </c>
      <c r="R72" s="2">
        <f t="shared" si="22"/>
        <v>13237.088901070369</v>
      </c>
      <c r="S72" s="2">
        <f t="shared" si="23"/>
        <v>6629.929892386255</v>
      </c>
      <c r="T72" s="2">
        <f t="shared" si="34"/>
        <v>1834.1940509506362</v>
      </c>
      <c r="U72" s="2">
        <f t="shared" si="24"/>
        <v>1134.8489656963159</v>
      </c>
      <c r="W72" s="2">
        <f t="shared" si="25"/>
        <v>5.531645352141062</v>
      </c>
      <c r="X72" s="2">
        <f t="shared" si="26"/>
        <v>0.4323330544415912</v>
      </c>
      <c r="Y72" s="2">
        <f t="shared" si="27"/>
        <v>0.44440913191962034</v>
      </c>
      <c r="Z72" s="2">
        <f t="shared" si="28"/>
        <v>0.5041758564871797</v>
      </c>
      <c r="AA72" s="2">
        <f t="shared" si="29"/>
        <v>0.4682948313319244</v>
      </c>
      <c r="AB72" s="2">
        <f t="shared" si="30"/>
        <v>0.9876935682423578</v>
      </c>
      <c r="AC72" s="2">
        <f t="shared" si="31"/>
        <v>2.205927818647394</v>
      </c>
      <c r="AD72" s="2">
        <f t="shared" si="35"/>
        <v>26.452854496577782</v>
      </c>
      <c r="AE72" s="2">
        <f t="shared" si="32"/>
        <v>2.7345119917896246</v>
      </c>
    </row>
    <row r="73" spans="1:31" ht="12.75">
      <c r="A73" s="7">
        <f t="shared" si="36"/>
        <v>1969</v>
      </c>
      <c r="B73" s="10">
        <v>3571.4</v>
      </c>
      <c r="C73" s="8">
        <v>3710000</v>
      </c>
      <c r="D73" s="8">
        <v>2060000</v>
      </c>
      <c r="E73" s="8">
        <v>1320000</v>
      </c>
      <c r="F73" s="8">
        <v>136000000</v>
      </c>
      <c r="G73" s="2">
        <v>142684000</v>
      </c>
      <c r="H73" s="2">
        <v>48575263.2</v>
      </c>
      <c r="I73" s="2">
        <v>23159000</v>
      </c>
      <c r="J73" s="1">
        <v>7031000</v>
      </c>
      <c r="K73" s="2">
        <v>4262000</v>
      </c>
      <c r="M73" s="2">
        <f t="shared" si="17"/>
        <v>1038.8083104664838</v>
      </c>
      <c r="N73" s="2">
        <f t="shared" si="18"/>
        <v>576.8046144369155</v>
      </c>
      <c r="O73" s="2">
        <f t="shared" si="19"/>
        <v>369.60295682365455</v>
      </c>
      <c r="P73" s="2">
        <f t="shared" si="20"/>
        <v>38080.304642437135</v>
      </c>
      <c r="Q73" s="2">
        <f t="shared" si="21"/>
        <v>39951.83961471692</v>
      </c>
      <c r="R73" s="2">
        <f t="shared" si="22"/>
        <v>13601.182505460045</v>
      </c>
      <c r="S73" s="2">
        <f t="shared" si="23"/>
        <v>6484.5718765750125</v>
      </c>
      <c r="T73" s="2">
        <f t="shared" si="34"/>
        <v>1968.6957495659965</v>
      </c>
      <c r="U73" s="2">
        <f t="shared" si="24"/>
        <v>1193.3695469563756</v>
      </c>
      <c r="W73" s="2">
        <f t="shared" si="25"/>
        <v>5.7233669105307765</v>
      </c>
      <c r="X73" s="2">
        <f t="shared" si="26"/>
        <v>0.4525378283026262</v>
      </c>
      <c r="Y73" s="2">
        <f t="shared" si="27"/>
        <v>0.4744366750745521</v>
      </c>
      <c r="Z73" s="2">
        <f t="shared" si="28"/>
        <v>0.4966137601441239</v>
      </c>
      <c r="AA73" s="2">
        <f t="shared" si="29"/>
        <v>0.4486981265692434</v>
      </c>
      <c r="AB73" s="2">
        <f t="shared" si="30"/>
        <v>1.014860637526359</v>
      </c>
      <c r="AC73" s="2">
        <f t="shared" si="31"/>
        <v>2.157563914964243</v>
      </c>
      <c r="AD73" s="2">
        <f t="shared" si="35"/>
        <v>28.39264590587313</v>
      </c>
      <c r="AE73" s="2">
        <f t="shared" si="32"/>
        <v>2.875522149140339</v>
      </c>
    </row>
    <row r="74" spans="1:31" ht="12.75">
      <c r="A74" s="7">
        <f t="shared" si="36"/>
        <v>1970</v>
      </c>
      <c r="B74" s="10">
        <v>3578</v>
      </c>
      <c r="C74" s="8">
        <v>3400000</v>
      </c>
      <c r="D74" s="8">
        <v>1820000</v>
      </c>
      <c r="E74" s="8">
        <v>1360000</v>
      </c>
      <c r="F74" s="8">
        <v>125000000</v>
      </c>
      <c r="G74" s="2">
        <v>141832000</v>
      </c>
      <c r="H74" s="2">
        <v>48464555.52</v>
      </c>
      <c r="I74" s="2">
        <v>24626000</v>
      </c>
      <c r="J74" s="1">
        <v>7539500</v>
      </c>
      <c r="K74" s="2">
        <v>4290000</v>
      </c>
      <c r="M74" s="2">
        <f t="shared" si="17"/>
        <v>950.2515371716042</v>
      </c>
      <c r="N74" s="2">
        <f t="shared" si="18"/>
        <v>508.6640581330352</v>
      </c>
      <c r="O74" s="2">
        <f t="shared" si="19"/>
        <v>380.1006148686417</v>
      </c>
      <c r="P74" s="2">
        <f t="shared" si="20"/>
        <v>34935.7182783678</v>
      </c>
      <c r="Q74" s="2">
        <f t="shared" si="21"/>
        <v>39640.0223588597</v>
      </c>
      <c r="R74" s="2">
        <f t="shared" si="22"/>
        <v>13545.152465064282</v>
      </c>
      <c r="S74" s="2">
        <f t="shared" si="23"/>
        <v>6882.615986584684</v>
      </c>
      <c r="T74" s="2">
        <f t="shared" si="34"/>
        <v>2107.1827836780326</v>
      </c>
      <c r="U74" s="2">
        <f t="shared" si="24"/>
        <v>1198.993851313583</v>
      </c>
      <c r="W74" s="2">
        <f t="shared" si="25"/>
        <v>5.2354588904729775</v>
      </c>
      <c r="X74" s="2">
        <f t="shared" si="26"/>
        <v>0.3990774734488539</v>
      </c>
      <c r="Y74" s="2">
        <f t="shared" si="27"/>
        <v>0.4879118756566449</v>
      </c>
      <c r="Z74" s="2">
        <f t="shared" si="28"/>
        <v>0.4556045068563207</v>
      </c>
      <c r="AA74" s="2">
        <f t="shared" si="29"/>
        <v>0.4451961146497833</v>
      </c>
      <c r="AB74" s="2">
        <f t="shared" si="30"/>
        <v>1.010679921438339</v>
      </c>
      <c r="AC74" s="2">
        <f t="shared" si="31"/>
        <v>2.290002204594942</v>
      </c>
      <c r="AD74" s="2">
        <f t="shared" si="35"/>
        <v>30.38991405813304</v>
      </c>
      <c r="AE74" s="2">
        <f t="shared" si="32"/>
        <v>2.8890743734231723</v>
      </c>
    </row>
    <row r="75" spans="1:31" ht="12.75">
      <c r="A75" s="7">
        <f t="shared" si="36"/>
        <v>1971</v>
      </c>
      <c r="B75" s="10">
        <v>3697.7</v>
      </c>
      <c r="C75" s="8">
        <v>3830000</v>
      </c>
      <c r="D75" s="8">
        <v>1890000</v>
      </c>
      <c r="E75" s="8">
        <v>1210000</v>
      </c>
      <c r="F75" s="8">
        <v>123000000</v>
      </c>
      <c r="G75" s="2">
        <v>147066000</v>
      </c>
      <c r="H75" s="2">
        <v>48777622.32</v>
      </c>
      <c r="I75" s="2">
        <v>25203000</v>
      </c>
      <c r="J75" s="1">
        <v>8157000</v>
      </c>
      <c r="K75" s="2">
        <v>4348000</v>
      </c>
      <c r="M75" s="2">
        <f t="shared" si="17"/>
        <v>1035.7789977553614</v>
      </c>
      <c r="N75" s="2">
        <f t="shared" si="18"/>
        <v>511.1285393623063</v>
      </c>
      <c r="O75" s="2">
        <f t="shared" si="19"/>
        <v>327.230440544122</v>
      </c>
      <c r="P75" s="2">
        <f t="shared" si="20"/>
        <v>33263.92081564216</v>
      </c>
      <c r="Q75" s="2">
        <f t="shared" si="21"/>
        <v>39772.29088352219</v>
      </c>
      <c r="R75" s="2">
        <f t="shared" si="22"/>
        <v>13191.341190469751</v>
      </c>
      <c r="S75" s="2">
        <f t="shared" si="23"/>
        <v>6815.8585066392625</v>
      </c>
      <c r="T75" s="2">
        <f t="shared" si="34"/>
        <v>2205.9658706763666</v>
      </c>
      <c r="U75" s="2">
        <f t="shared" si="24"/>
        <v>1175.8660789139194</v>
      </c>
      <c r="W75" s="2">
        <f t="shared" si="25"/>
        <v>5.706676758981351</v>
      </c>
      <c r="X75" s="2">
        <f t="shared" si="26"/>
        <v>0.40101100684209084</v>
      </c>
      <c r="Y75" s="2">
        <f t="shared" si="27"/>
        <v>0.4200456715204454</v>
      </c>
      <c r="Z75" s="2">
        <f t="shared" si="28"/>
        <v>0.4338022226582484</v>
      </c>
      <c r="AA75" s="2">
        <f t="shared" si="29"/>
        <v>0.44668161919206417</v>
      </c>
      <c r="AB75" s="2">
        <f t="shared" si="30"/>
        <v>0.9842800745459916</v>
      </c>
      <c r="AC75" s="2">
        <f t="shared" si="31"/>
        <v>2.267790479206486</v>
      </c>
      <c r="AD75" s="2">
        <f t="shared" si="35"/>
        <v>31.81456954959284</v>
      </c>
      <c r="AE75" s="2">
        <f t="shared" si="32"/>
        <v>2.833346102188897</v>
      </c>
    </row>
    <row r="76" spans="1:31" ht="12.75">
      <c r="A76" s="7">
        <f t="shared" si="36"/>
        <v>1972</v>
      </c>
      <c r="B76" s="10">
        <v>3898.4</v>
      </c>
      <c r="C76" s="8">
        <v>4470000</v>
      </c>
      <c r="D76" s="8">
        <v>2140000</v>
      </c>
      <c r="E76" s="8">
        <v>1260000</v>
      </c>
      <c r="F76" s="8">
        <v>134000000</v>
      </c>
      <c r="G76" s="2">
        <v>149769000</v>
      </c>
      <c r="H76" s="2">
        <v>52639686.96</v>
      </c>
      <c r="I76" s="2">
        <v>26788000</v>
      </c>
      <c r="J76" s="1">
        <v>10132500</v>
      </c>
      <c r="K76" s="2">
        <v>4367000</v>
      </c>
      <c r="M76" s="2">
        <f t="shared" si="17"/>
        <v>1146.6242561050688</v>
      </c>
      <c r="N76" s="2">
        <f t="shared" si="18"/>
        <v>548.9431561666324</v>
      </c>
      <c r="O76" s="2">
        <f t="shared" si="19"/>
        <v>323.20952185512004</v>
      </c>
      <c r="P76" s="2">
        <f t="shared" si="20"/>
        <v>34373.07613379848</v>
      </c>
      <c r="Q76" s="2">
        <f t="shared" si="21"/>
        <v>38418.068951364665</v>
      </c>
      <c r="R76" s="2">
        <f t="shared" si="22"/>
        <v>13502.895280114919</v>
      </c>
      <c r="S76" s="2">
        <f t="shared" si="23"/>
        <v>6871.537040837266</v>
      </c>
      <c r="T76" s="2">
        <f t="shared" si="34"/>
        <v>2599.1432382515904</v>
      </c>
      <c r="U76" s="2">
        <f t="shared" si="24"/>
        <v>1120.2031602708803</v>
      </c>
      <c r="W76" s="2">
        <f t="shared" si="25"/>
        <v>6.317384314394597</v>
      </c>
      <c r="X76" s="2">
        <f t="shared" si="26"/>
        <v>0.43067884260209294</v>
      </c>
      <c r="Y76" s="2">
        <f t="shared" si="27"/>
        <v>0.4148842645069582</v>
      </c>
      <c r="Z76" s="2">
        <f t="shared" si="28"/>
        <v>0.44826696495234286</v>
      </c>
      <c r="AA76" s="2">
        <f t="shared" si="29"/>
        <v>0.43147238603089005</v>
      </c>
      <c r="AB76" s="2">
        <f t="shared" si="30"/>
        <v>1.0075268754704194</v>
      </c>
      <c r="AC76" s="2">
        <f t="shared" si="31"/>
        <v>2.2863159884475315</v>
      </c>
      <c r="AD76" s="2">
        <f t="shared" si="35"/>
        <v>37.48499667284317</v>
      </c>
      <c r="AE76" s="2">
        <f t="shared" si="32"/>
        <v>2.6992217181269105</v>
      </c>
    </row>
    <row r="77" spans="1:31" ht="12.75">
      <c r="A77" s="7">
        <f t="shared" si="36"/>
        <v>1973</v>
      </c>
      <c r="B77" s="10">
        <v>4123.4</v>
      </c>
      <c r="C77" s="8">
        <v>5280000</v>
      </c>
      <c r="D77" s="8">
        <v>2220000</v>
      </c>
      <c r="E77" s="8">
        <v>1420000</v>
      </c>
      <c r="F77" s="8">
        <v>146000000</v>
      </c>
      <c r="G77" s="2">
        <v>153800000</v>
      </c>
      <c r="H77" s="2">
        <v>54943677.12</v>
      </c>
      <c r="I77" s="2">
        <v>28328000</v>
      </c>
      <c r="J77" s="1">
        <v>11930500</v>
      </c>
      <c r="K77" s="2">
        <v>5051000</v>
      </c>
      <c r="M77" s="2">
        <f t="shared" si="17"/>
        <v>1280.4966774991512</v>
      </c>
      <c r="N77" s="2">
        <f t="shared" si="18"/>
        <v>538.3906484939613</v>
      </c>
      <c r="O77" s="2">
        <f t="shared" si="19"/>
        <v>344.37600038802935</v>
      </c>
      <c r="P77" s="2">
        <f t="shared" si="20"/>
        <v>35407.673279332594</v>
      </c>
      <c r="Q77" s="2">
        <f t="shared" si="21"/>
        <v>37299.31609836543</v>
      </c>
      <c r="R77" s="2">
        <f t="shared" si="22"/>
        <v>13324.847727603435</v>
      </c>
      <c r="S77" s="2">
        <f t="shared" si="23"/>
        <v>6870.058689431053</v>
      </c>
      <c r="T77" s="2">
        <f t="shared" si="34"/>
        <v>2893.3646990347775</v>
      </c>
      <c r="U77" s="2">
        <f t="shared" si="24"/>
        <v>1224.9599844788283</v>
      </c>
      <c r="W77" s="2">
        <f t="shared" si="25"/>
        <v>7.054961188895588</v>
      </c>
      <c r="X77" s="2">
        <f t="shared" si="26"/>
        <v>0.42239976718242206</v>
      </c>
      <c r="Y77" s="2">
        <f t="shared" si="27"/>
        <v>0.44205437641431966</v>
      </c>
      <c r="Z77" s="2">
        <f t="shared" si="28"/>
        <v>0.4617593774606581</v>
      </c>
      <c r="AA77" s="2">
        <f t="shared" si="29"/>
        <v>0.41890770029737406</v>
      </c>
      <c r="AB77" s="2">
        <f t="shared" si="30"/>
        <v>0.9942417473148877</v>
      </c>
      <c r="AC77" s="2">
        <f t="shared" si="31"/>
        <v>2.2858241074554795</v>
      </c>
      <c r="AD77" s="2">
        <f t="shared" si="35"/>
        <v>41.728275887403036</v>
      </c>
      <c r="AE77" s="2">
        <f t="shared" si="32"/>
        <v>2.951641908546406</v>
      </c>
    </row>
    <row r="78" spans="1:31" ht="12.75">
      <c r="A78" s="7">
        <f t="shared" si="36"/>
        <v>1974</v>
      </c>
      <c r="B78" s="10">
        <v>4099</v>
      </c>
      <c r="C78" s="8">
        <v>4920000</v>
      </c>
      <c r="D78" s="8">
        <v>2150000</v>
      </c>
      <c r="E78" s="8">
        <v>1430000</v>
      </c>
      <c r="F78" s="8">
        <v>140000000</v>
      </c>
      <c r="G78" s="2">
        <v>148028000</v>
      </c>
      <c r="H78" s="2">
        <v>54812098.32</v>
      </c>
      <c r="I78" s="2">
        <v>31491000</v>
      </c>
      <c r="J78" s="1">
        <v>11537500</v>
      </c>
      <c r="K78" s="2">
        <v>5518000</v>
      </c>
      <c r="M78" s="2">
        <f t="shared" si="17"/>
        <v>1200.2927543303244</v>
      </c>
      <c r="N78" s="2">
        <f t="shared" si="18"/>
        <v>524.5181751646743</v>
      </c>
      <c r="O78" s="2">
        <f t="shared" si="19"/>
        <v>348.8655769699927</v>
      </c>
      <c r="P78" s="2">
        <f t="shared" si="20"/>
        <v>34154.6718711881</v>
      </c>
      <c r="Q78" s="2">
        <f t="shared" si="21"/>
        <v>36113.19834105879</v>
      </c>
      <c r="R78" s="2">
        <f t="shared" si="22"/>
        <v>13372.065947792145</v>
      </c>
      <c r="S78" s="2">
        <f t="shared" si="23"/>
        <v>7682.605513539887</v>
      </c>
      <c r="T78" s="2">
        <f t="shared" si="34"/>
        <v>2814.7109050988047</v>
      </c>
      <c r="U78" s="2">
        <f t="shared" si="24"/>
        <v>1346.1819956086852</v>
      </c>
      <c r="W78" s="2">
        <f t="shared" si="25"/>
        <v>6.613073618942395</v>
      </c>
      <c r="X78" s="2">
        <f t="shared" si="26"/>
        <v>0.41151597950719665</v>
      </c>
      <c r="Y78" s="2">
        <f t="shared" si="27"/>
        <v>0.44781737085663825</v>
      </c>
      <c r="Z78" s="2">
        <f t="shared" si="28"/>
        <v>0.4454187061711992</v>
      </c>
      <c r="AA78" s="2">
        <f t="shared" si="29"/>
        <v>0.4055864409829981</v>
      </c>
      <c r="AB78" s="2">
        <f t="shared" si="30"/>
        <v>0.9977649639928741</v>
      </c>
      <c r="AC78" s="2">
        <f t="shared" si="31"/>
        <v>2.556176837024108</v>
      </c>
      <c r="AD78" s="2">
        <f t="shared" si="35"/>
        <v>40.59392624456468</v>
      </c>
      <c r="AE78" s="2">
        <f t="shared" si="32"/>
        <v>3.243736322096899</v>
      </c>
    </row>
    <row r="79" spans="1:31" ht="12.75">
      <c r="A79" s="7">
        <f t="shared" si="36"/>
        <v>1975</v>
      </c>
      <c r="B79" s="10">
        <v>4084.4</v>
      </c>
      <c r="C79" s="8">
        <v>3540000</v>
      </c>
      <c r="D79" s="8">
        <v>1470000</v>
      </c>
      <c r="E79" s="8">
        <v>1040000</v>
      </c>
      <c r="F79" s="8">
        <v>94400000</v>
      </c>
      <c r="G79" s="2">
        <v>130326000</v>
      </c>
      <c r="H79" s="2">
        <v>47543503.92</v>
      </c>
      <c r="I79" s="2">
        <v>31022000</v>
      </c>
      <c r="J79" s="1">
        <v>9253000</v>
      </c>
      <c r="K79" s="2">
        <v>4636500</v>
      </c>
      <c r="M79" s="2">
        <f t="shared" si="17"/>
        <v>866.7123690138086</v>
      </c>
      <c r="N79" s="2">
        <f t="shared" si="18"/>
        <v>359.9059837430222</v>
      </c>
      <c r="O79" s="2">
        <f t="shared" si="19"/>
        <v>254.62736264812457</v>
      </c>
      <c r="P79" s="2">
        <f t="shared" si="20"/>
        <v>23112.32984036823</v>
      </c>
      <c r="Q79" s="2">
        <f t="shared" si="21"/>
        <v>31908.236215845656</v>
      </c>
      <c r="R79" s="2">
        <f t="shared" si="22"/>
        <v>11640.26635980805</v>
      </c>
      <c r="S79" s="2">
        <f t="shared" si="23"/>
        <v>7595.2404269905</v>
      </c>
      <c r="T79" s="2">
        <f t="shared" si="34"/>
        <v>2265.4490255606697</v>
      </c>
      <c r="U79" s="2">
        <f t="shared" si="24"/>
        <v>1135.1728528057977</v>
      </c>
      <c r="W79" s="2">
        <f t="shared" si="25"/>
        <v>4.775195619617079</v>
      </c>
      <c r="X79" s="2">
        <f t="shared" si="26"/>
        <v>0.28236783860542536</v>
      </c>
      <c r="Y79" s="2">
        <f t="shared" si="27"/>
        <v>0.3268495478390257</v>
      </c>
      <c r="Z79" s="2">
        <f t="shared" si="28"/>
        <v>0.30141305684107894</v>
      </c>
      <c r="AA79" s="2">
        <f t="shared" si="29"/>
        <v>0.3583606149366115</v>
      </c>
      <c r="AB79" s="2">
        <f t="shared" si="30"/>
        <v>0.868545667565973</v>
      </c>
      <c r="AC79" s="2">
        <f t="shared" si="31"/>
        <v>2.527108494232256</v>
      </c>
      <c r="AD79" s="2">
        <f t="shared" si="35"/>
        <v>32.67243910834337</v>
      </c>
      <c r="AE79" s="2">
        <f t="shared" si="32"/>
        <v>2.7352924244389336</v>
      </c>
    </row>
    <row r="80" spans="1:31" ht="12.75">
      <c r="A80" s="7">
        <f t="shared" si="36"/>
        <v>1976</v>
      </c>
      <c r="B80" s="10">
        <v>4311.7</v>
      </c>
      <c r="C80" s="8">
        <v>4610000</v>
      </c>
      <c r="D80" s="8">
        <v>1920000</v>
      </c>
      <c r="E80" s="8">
        <v>1280000</v>
      </c>
      <c r="F80" s="8">
        <v>104000000</v>
      </c>
      <c r="G80" s="2">
        <v>146558000</v>
      </c>
      <c r="H80" s="2">
        <v>53795765.52</v>
      </c>
      <c r="I80" s="2">
        <v>31135500</v>
      </c>
      <c r="J80" s="1">
        <v>11061500</v>
      </c>
      <c r="K80" s="2">
        <v>5822000</v>
      </c>
      <c r="M80" s="2">
        <f t="shared" si="17"/>
        <v>1069.1838485980008</v>
      </c>
      <c r="N80" s="2">
        <f t="shared" si="18"/>
        <v>445.2999976807292</v>
      </c>
      <c r="O80" s="2">
        <f t="shared" si="19"/>
        <v>296.8666651204861</v>
      </c>
      <c r="P80" s="2">
        <f t="shared" si="20"/>
        <v>24120.4165410395</v>
      </c>
      <c r="Q80" s="2">
        <f t="shared" si="21"/>
        <v>33990.76930213141</v>
      </c>
      <c r="R80" s="2">
        <f t="shared" si="22"/>
        <v>12476.694927754716</v>
      </c>
      <c r="S80" s="2">
        <f t="shared" si="23"/>
        <v>7221.165665514763</v>
      </c>
      <c r="T80" s="2">
        <f t="shared" si="34"/>
        <v>2565.4614189298886</v>
      </c>
      <c r="U80" s="2">
        <f t="shared" si="24"/>
        <v>1350.2794721339612</v>
      </c>
      <c r="W80" s="2">
        <f t="shared" si="25"/>
        <v>5.890722473708185</v>
      </c>
      <c r="X80" s="2">
        <f t="shared" si="26"/>
        <v>0.34936456618039274</v>
      </c>
      <c r="Y80" s="2">
        <f t="shared" si="27"/>
        <v>0.3810695529890845</v>
      </c>
      <c r="Z80" s="2">
        <f t="shared" si="28"/>
        <v>0.3145597407153916</v>
      </c>
      <c r="AA80" s="2">
        <f t="shared" si="29"/>
        <v>0.3817494927291292</v>
      </c>
      <c r="AB80" s="2">
        <f t="shared" si="30"/>
        <v>0.9309563020362366</v>
      </c>
      <c r="AC80" s="2">
        <f t="shared" si="31"/>
        <v>2.402645349676105</v>
      </c>
      <c r="AD80" s="2">
        <f t="shared" si="35"/>
        <v>36.99923549330209</v>
      </c>
      <c r="AE80" s="2">
        <f t="shared" si="32"/>
        <v>3.253609529046133</v>
      </c>
    </row>
    <row r="81" spans="1:31" ht="12.75">
      <c r="A81" s="7">
        <f t="shared" si="36"/>
        <v>1977</v>
      </c>
      <c r="B81" s="10">
        <v>4511.8</v>
      </c>
      <c r="C81" s="8">
        <v>4980000</v>
      </c>
      <c r="D81" s="8">
        <v>2070000</v>
      </c>
      <c r="E81" s="8">
        <v>1180000</v>
      </c>
      <c r="F81" s="8">
        <v>116000000</v>
      </c>
      <c r="G81" s="2">
        <v>151938000</v>
      </c>
      <c r="H81" s="2">
        <v>55489048.56</v>
      </c>
      <c r="I81" s="2">
        <v>34365000</v>
      </c>
      <c r="J81" s="1">
        <v>13158500</v>
      </c>
      <c r="K81" s="2">
        <v>5992000</v>
      </c>
      <c r="M81" s="2">
        <f t="shared" si="17"/>
        <v>1103.7723303337914</v>
      </c>
      <c r="N81" s="2">
        <f t="shared" si="18"/>
        <v>458.7969324881422</v>
      </c>
      <c r="O81" s="2">
        <f t="shared" si="19"/>
        <v>261.5364156212598</v>
      </c>
      <c r="P81" s="2">
        <f t="shared" si="20"/>
        <v>25710.35950175096</v>
      </c>
      <c r="Q81" s="2">
        <f t="shared" si="21"/>
        <v>33675.69484462964</v>
      </c>
      <c r="R81" s="2">
        <f t="shared" si="22"/>
        <v>12298.649886963074</v>
      </c>
      <c r="S81" s="2">
        <f t="shared" si="23"/>
        <v>7616.694002393723</v>
      </c>
      <c r="T81" s="2">
        <f t="shared" si="34"/>
        <v>2916.463495722328</v>
      </c>
      <c r="U81" s="2">
        <f t="shared" si="24"/>
        <v>1328.0730528835497</v>
      </c>
      <c r="W81" s="2">
        <f t="shared" si="25"/>
        <v>6.081289462687341</v>
      </c>
      <c r="X81" s="2">
        <f t="shared" si="26"/>
        <v>0.35995372135289666</v>
      </c>
      <c r="Y81" s="2">
        <f t="shared" si="27"/>
        <v>0.33571827591592845</v>
      </c>
      <c r="Z81" s="2">
        <f t="shared" si="28"/>
        <v>0.3352945420660529</v>
      </c>
      <c r="AA81" s="2">
        <f t="shared" si="29"/>
        <v>0.3782108992582346</v>
      </c>
      <c r="AB81" s="2">
        <f t="shared" si="30"/>
        <v>0.9176713612942331</v>
      </c>
      <c r="AC81" s="2">
        <f t="shared" si="31"/>
        <v>2.534246584613237</v>
      </c>
      <c r="AD81" s="2">
        <f t="shared" si="35"/>
        <v>42.06140809198364</v>
      </c>
      <c r="AE81" s="2">
        <f t="shared" si="32"/>
        <v>3.2001013340611735</v>
      </c>
    </row>
    <row r="82" spans="1:31" ht="12.75">
      <c r="A82" s="7">
        <f t="shared" si="36"/>
        <v>1978</v>
      </c>
      <c r="B82" s="10">
        <v>4760.6</v>
      </c>
      <c r="C82" s="8">
        <v>5480000</v>
      </c>
      <c r="D82" s="8">
        <v>2370000</v>
      </c>
      <c r="E82" s="8">
        <v>1220000</v>
      </c>
      <c r="F82" s="8">
        <v>120000000</v>
      </c>
      <c r="G82" s="2">
        <v>156636000</v>
      </c>
      <c r="H82" s="2">
        <v>57245852.4</v>
      </c>
      <c r="I82" s="2">
        <v>36812000</v>
      </c>
      <c r="J82" s="1">
        <v>14804500</v>
      </c>
      <c r="K82" s="2">
        <v>6205000</v>
      </c>
      <c r="M82" s="2">
        <f t="shared" si="17"/>
        <v>1151.11540562114</v>
      </c>
      <c r="N82" s="2">
        <f t="shared" si="18"/>
        <v>497.8364071755661</v>
      </c>
      <c r="O82" s="2">
        <f t="shared" si="19"/>
        <v>256.2702180397429</v>
      </c>
      <c r="P82" s="2">
        <f t="shared" si="20"/>
        <v>25206.906692433724</v>
      </c>
      <c r="Q82" s="2">
        <f t="shared" si="21"/>
        <v>32902.57530563374</v>
      </c>
      <c r="R82" s="2">
        <f t="shared" si="22"/>
        <v>12024.923833130277</v>
      </c>
      <c r="S82" s="2">
        <f t="shared" si="23"/>
        <v>7732.6387430155855</v>
      </c>
      <c r="T82" s="2">
        <f t="shared" si="34"/>
        <v>3109.7970844011256</v>
      </c>
      <c r="U82" s="2">
        <f t="shared" si="24"/>
        <v>1303.4071335545939</v>
      </c>
      <c r="W82" s="2">
        <f t="shared" si="25"/>
        <v>6.342128529733985</v>
      </c>
      <c r="X82" s="2">
        <f t="shared" si="26"/>
        <v>0.39058253161366197</v>
      </c>
      <c r="Y82" s="2">
        <f t="shared" si="27"/>
        <v>0.3289583806696017</v>
      </c>
      <c r="Z82" s="2">
        <f t="shared" si="28"/>
        <v>0.32872890150624684</v>
      </c>
      <c r="AA82" s="2">
        <f t="shared" si="29"/>
        <v>0.36952801276021835</v>
      </c>
      <c r="AB82" s="2">
        <f t="shared" si="30"/>
        <v>0.8972471226378655</v>
      </c>
      <c r="AC82" s="2">
        <f t="shared" si="31"/>
        <v>2.5728240255387194</v>
      </c>
      <c r="AD82" s="2">
        <f t="shared" si="35"/>
        <v>44.8496764804733</v>
      </c>
      <c r="AE82" s="2">
        <f t="shared" si="32"/>
        <v>3.140666771196537</v>
      </c>
    </row>
    <row r="83" spans="1:31" ht="12.75">
      <c r="A83" s="7">
        <f t="shared" si="36"/>
        <v>1979</v>
      </c>
      <c r="B83" s="10">
        <v>4912.1</v>
      </c>
      <c r="C83" s="8">
        <v>5340000</v>
      </c>
      <c r="D83" s="8">
        <v>2430000</v>
      </c>
      <c r="E83" s="8">
        <v>1130000</v>
      </c>
      <c r="F83" s="8">
        <v>122000000</v>
      </c>
      <c r="G83" s="2">
        <v>159090000</v>
      </c>
      <c r="H83" s="2">
        <v>59775795.12</v>
      </c>
      <c r="I83" s="2">
        <v>35591000</v>
      </c>
      <c r="J83" s="1">
        <v>16265000</v>
      </c>
      <c r="K83" s="2">
        <v>6918000</v>
      </c>
      <c r="M83" s="2">
        <f t="shared" si="17"/>
        <v>1087.111418741475</v>
      </c>
      <c r="N83" s="2">
        <f t="shared" si="18"/>
        <v>494.6967692025813</v>
      </c>
      <c r="O83" s="2">
        <f t="shared" si="19"/>
        <v>230.0441766250687</v>
      </c>
      <c r="P83" s="2">
        <f t="shared" si="20"/>
        <v>24836.627918812726</v>
      </c>
      <c r="Q83" s="2">
        <f t="shared" si="21"/>
        <v>32387.36996396653</v>
      </c>
      <c r="R83" s="2">
        <f t="shared" si="22"/>
        <v>12169.091655300175</v>
      </c>
      <c r="S83" s="2">
        <f t="shared" si="23"/>
        <v>7245.577248020195</v>
      </c>
      <c r="T83" s="2">
        <f t="shared" si="34"/>
        <v>3311.211090979418</v>
      </c>
      <c r="U83" s="2">
        <f t="shared" si="24"/>
        <v>1408.3589503471019</v>
      </c>
      <c r="W83" s="2">
        <f t="shared" si="25"/>
        <v>5.989495327863832</v>
      </c>
      <c r="X83" s="2">
        <f t="shared" si="26"/>
        <v>0.38811929724557703</v>
      </c>
      <c r="Y83" s="2">
        <f t="shared" si="27"/>
        <v>0.29529361782225755</v>
      </c>
      <c r="Z83" s="2">
        <f t="shared" si="28"/>
        <v>0.32390001329760176</v>
      </c>
      <c r="AA83" s="2">
        <f t="shared" si="29"/>
        <v>0.36374175425913574</v>
      </c>
      <c r="AB83" s="2">
        <f t="shared" si="30"/>
        <v>0.9080042937779039</v>
      </c>
      <c r="AC83" s="2">
        <f t="shared" si="31"/>
        <v>2.4107676360079378</v>
      </c>
      <c r="AD83" s="2">
        <f t="shared" si="35"/>
        <v>47.75448113122817</v>
      </c>
      <c r="AE83" s="2">
        <f t="shared" si="32"/>
        <v>3.393556812298288</v>
      </c>
    </row>
    <row r="84" spans="1:31" ht="12.75">
      <c r="A84" s="7">
        <f t="shared" si="36"/>
        <v>1980</v>
      </c>
      <c r="B84" s="10">
        <v>4900.9</v>
      </c>
      <c r="C84" s="8">
        <v>4590000</v>
      </c>
      <c r="D84" s="8">
        <v>2180000</v>
      </c>
      <c r="E84" s="8">
        <v>906000</v>
      </c>
      <c r="F84" s="8">
        <v>102000000</v>
      </c>
      <c r="G84" s="2">
        <v>147521000</v>
      </c>
      <c r="H84" s="2">
        <v>60087954.48</v>
      </c>
      <c r="I84" s="2">
        <v>40791000</v>
      </c>
      <c r="J84" s="1">
        <v>15815000</v>
      </c>
      <c r="K84" s="2">
        <v>6427000</v>
      </c>
      <c r="M84" s="2">
        <f t="shared" si="17"/>
        <v>936.562672162256</v>
      </c>
      <c r="N84" s="2">
        <f t="shared" si="18"/>
        <v>444.8162582382828</v>
      </c>
      <c r="O84" s="2">
        <f t="shared" si="19"/>
        <v>184.8640045705891</v>
      </c>
      <c r="P84" s="2">
        <f t="shared" si="20"/>
        <v>20812.50382582791</v>
      </c>
      <c r="Q84" s="2">
        <f t="shared" si="21"/>
        <v>30100.79781264666</v>
      </c>
      <c r="R84" s="2">
        <f t="shared" si="22"/>
        <v>12260.595906874249</v>
      </c>
      <c r="S84" s="2">
        <f t="shared" si="23"/>
        <v>8323.165132934768</v>
      </c>
      <c r="T84" s="2">
        <f t="shared" si="34"/>
        <v>3226.958313779102</v>
      </c>
      <c r="U84" s="2">
        <f t="shared" si="24"/>
        <v>1311.3917851823135</v>
      </c>
      <c r="W84" s="2">
        <f t="shared" si="25"/>
        <v>5.16003939657035</v>
      </c>
      <c r="X84" s="2">
        <f t="shared" si="26"/>
        <v>0.34898504356342697</v>
      </c>
      <c r="Y84" s="2">
        <f t="shared" si="27"/>
        <v>0.2372985985371422</v>
      </c>
      <c r="Z84" s="2">
        <f t="shared" si="28"/>
        <v>0.2714205119945404</v>
      </c>
      <c r="AA84" s="2">
        <f t="shared" si="29"/>
        <v>0.3380613187533651</v>
      </c>
      <c r="AB84" s="2">
        <f t="shared" si="30"/>
        <v>0.9148319400543624</v>
      </c>
      <c r="AC84" s="2">
        <f t="shared" si="31"/>
        <v>2.769305528708776</v>
      </c>
      <c r="AD84" s="2">
        <f t="shared" si="35"/>
        <v>46.53938262239949</v>
      </c>
      <c r="AE84" s="2">
        <f t="shared" si="32"/>
        <v>3.159906446506868</v>
      </c>
    </row>
    <row r="85" spans="1:31" ht="12.75">
      <c r="A85" s="7">
        <f t="shared" si="36"/>
        <v>1981</v>
      </c>
      <c r="B85" s="10">
        <v>5021</v>
      </c>
      <c r="C85" s="8">
        <v>4620000</v>
      </c>
      <c r="D85" s="8">
        <v>2270000</v>
      </c>
      <c r="E85" s="8">
        <v>977000</v>
      </c>
      <c r="F85" s="8">
        <v>109000000</v>
      </c>
      <c r="G85" s="2">
        <v>140117000</v>
      </c>
      <c r="H85" s="2">
        <v>60735866.64</v>
      </c>
      <c r="I85" s="2">
        <v>35144000</v>
      </c>
      <c r="J85" s="1">
        <v>15944000</v>
      </c>
      <c r="K85" s="2">
        <v>6213000</v>
      </c>
      <c r="M85" s="2">
        <f t="shared" si="17"/>
        <v>920.1354311890062</v>
      </c>
      <c r="N85" s="2">
        <f t="shared" si="18"/>
        <v>452.1011750647281</v>
      </c>
      <c r="O85" s="2">
        <f t="shared" si="19"/>
        <v>194.58275243975305</v>
      </c>
      <c r="P85" s="2">
        <f t="shared" si="20"/>
        <v>21708.822943636726</v>
      </c>
      <c r="Q85" s="2">
        <f t="shared" si="21"/>
        <v>27906.1939852619</v>
      </c>
      <c r="R85" s="2">
        <f t="shared" si="22"/>
        <v>12096.36857996415</v>
      </c>
      <c r="S85" s="2">
        <f t="shared" si="23"/>
        <v>6999.402509460267</v>
      </c>
      <c r="T85" s="2">
        <f t="shared" si="34"/>
        <v>3175.463055168293</v>
      </c>
      <c r="U85" s="2">
        <f t="shared" si="24"/>
        <v>1237.4029077872933</v>
      </c>
      <c r="W85" s="2">
        <f t="shared" si="25"/>
        <v>5.069532681837395</v>
      </c>
      <c r="X85" s="2">
        <f t="shared" si="26"/>
        <v>0.35470049790878294</v>
      </c>
      <c r="Y85" s="2">
        <f t="shared" si="27"/>
        <v>0.2497739598398766</v>
      </c>
      <c r="Z85" s="2">
        <f t="shared" si="28"/>
        <v>0.2831096098513902</v>
      </c>
      <c r="AA85" s="2">
        <f t="shared" si="29"/>
        <v>0.313413777228231</v>
      </c>
      <c r="AB85" s="2">
        <f t="shared" si="30"/>
        <v>0.9025780165723176</v>
      </c>
      <c r="AC85" s="2">
        <f t="shared" si="31"/>
        <v>2.3288597255394996</v>
      </c>
      <c r="AD85" s="2">
        <f t="shared" si="35"/>
        <v>45.79671497358155</v>
      </c>
      <c r="AE85" s="2">
        <f t="shared" si="32"/>
        <v>2.9816241564299726</v>
      </c>
    </row>
    <row r="86" spans="1:31" ht="12.75">
      <c r="A86" s="7">
        <f t="shared" si="36"/>
        <v>1982</v>
      </c>
      <c r="B86" s="10">
        <v>4919.3</v>
      </c>
      <c r="C86" s="8">
        <v>4380000</v>
      </c>
      <c r="D86" s="8">
        <v>1760000</v>
      </c>
      <c r="E86" s="8">
        <v>1110000</v>
      </c>
      <c r="F86" s="8">
        <v>80400000</v>
      </c>
      <c r="G86" s="2">
        <v>136780000</v>
      </c>
      <c r="H86" s="2">
        <v>57607013.52</v>
      </c>
      <c r="I86" s="2">
        <v>28460000</v>
      </c>
      <c r="J86" s="1">
        <v>14131500</v>
      </c>
      <c r="K86" s="2">
        <v>5123000</v>
      </c>
      <c r="M86" s="2">
        <f t="shared" si="17"/>
        <v>890.3705811802492</v>
      </c>
      <c r="N86" s="2">
        <f t="shared" si="18"/>
        <v>357.7744801089586</v>
      </c>
      <c r="O86" s="2">
        <f t="shared" si="19"/>
        <v>225.64185961417274</v>
      </c>
      <c r="P86" s="2">
        <f t="shared" si="20"/>
        <v>16343.788750431971</v>
      </c>
      <c r="Q86" s="2">
        <f t="shared" si="21"/>
        <v>27804.768971195088</v>
      </c>
      <c r="R86" s="2">
        <f t="shared" si="22"/>
        <v>11710.408700424858</v>
      </c>
      <c r="S86" s="2">
        <f t="shared" si="23"/>
        <v>5785.375968125546</v>
      </c>
      <c r="T86" s="2">
        <f t="shared" si="34"/>
        <v>2872.664810033948</v>
      </c>
      <c r="U86" s="2">
        <f t="shared" si="24"/>
        <v>1041.4083304535197</v>
      </c>
      <c r="W86" s="2">
        <f t="shared" si="25"/>
        <v>4.905541735749822</v>
      </c>
      <c r="X86" s="2">
        <f t="shared" si="26"/>
        <v>0.28069554611428443</v>
      </c>
      <c r="Y86" s="2">
        <f t="shared" si="27"/>
        <v>0.2896426331460983</v>
      </c>
      <c r="Z86" s="2">
        <f t="shared" si="28"/>
        <v>0.21314300036633832</v>
      </c>
      <c r="AA86" s="2">
        <f t="shared" si="29"/>
        <v>0.3122746753936744</v>
      </c>
      <c r="AB86" s="2">
        <f t="shared" si="30"/>
        <v>0.8737793816557139</v>
      </c>
      <c r="AC86" s="2">
        <f t="shared" si="31"/>
        <v>1.92492560201551</v>
      </c>
      <c r="AD86" s="2">
        <f t="shared" si="35"/>
        <v>41.429740870592546</v>
      </c>
      <c r="AE86" s="2">
        <f t="shared" si="32"/>
        <v>2.50935909011245</v>
      </c>
    </row>
    <row r="87" spans="1:31" ht="12.75">
      <c r="A87" s="7">
        <f t="shared" si="36"/>
        <v>1983</v>
      </c>
      <c r="B87" s="10">
        <v>5132.3</v>
      </c>
      <c r="C87" s="8">
        <v>5030000</v>
      </c>
      <c r="D87" s="8">
        <v>2010000</v>
      </c>
      <c r="E87" s="8">
        <v>1140000</v>
      </c>
      <c r="F87" s="8">
        <v>83400000</v>
      </c>
      <c r="G87" s="2">
        <v>156231000</v>
      </c>
      <c r="H87" s="2">
        <v>62932778.88</v>
      </c>
      <c r="I87" s="2">
        <v>34832000</v>
      </c>
      <c r="J87" s="1">
        <v>16813000</v>
      </c>
      <c r="K87" s="2">
        <v>5653000</v>
      </c>
      <c r="M87" s="2">
        <f t="shared" si="17"/>
        <v>980.0674161681897</v>
      </c>
      <c r="N87" s="2">
        <f t="shared" si="18"/>
        <v>391.6372776338094</v>
      </c>
      <c r="O87" s="2">
        <f t="shared" si="19"/>
        <v>222.12263507589188</v>
      </c>
      <c r="P87" s="2">
        <f t="shared" si="20"/>
        <v>16250.024355552092</v>
      </c>
      <c r="Q87" s="2">
        <f t="shared" si="21"/>
        <v>30440.738070650583</v>
      </c>
      <c r="R87" s="2">
        <f t="shared" si="22"/>
        <v>12262.100594275471</v>
      </c>
      <c r="S87" s="2">
        <f t="shared" si="23"/>
        <v>6786.820723652164</v>
      </c>
      <c r="T87" s="2">
        <f t="shared" si="34"/>
        <v>3275.919178535939</v>
      </c>
      <c r="U87" s="2">
        <f t="shared" si="24"/>
        <v>1101.4554877929972</v>
      </c>
      <c r="W87" s="2">
        <f t="shared" si="25"/>
        <v>5.399730983349109</v>
      </c>
      <c r="X87" s="2">
        <f t="shared" si="26"/>
        <v>0.30726294254038133</v>
      </c>
      <c r="Y87" s="2">
        <f t="shared" si="27"/>
        <v>0.28512522018184167</v>
      </c>
      <c r="Z87" s="2">
        <f t="shared" si="28"/>
        <v>0.211920197945345</v>
      </c>
      <c r="AA87" s="2">
        <f t="shared" si="29"/>
        <v>0.34187917941717394</v>
      </c>
      <c r="AB87" s="2">
        <f t="shared" si="30"/>
        <v>0.9149442132346296</v>
      </c>
      <c r="AC87" s="2">
        <f t="shared" si="31"/>
        <v>2.2581289512080303</v>
      </c>
      <c r="AD87" s="2">
        <f t="shared" si="35"/>
        <v>47.245499093973464</v>
      </c>
      <c r="AE87" s="2">
        <f t="shared" si="32"/>
        <v>2.6540476581783605</v>
      </c>
    </row>
    <row r="88" spans="1:31" ht="12.75">
      <c r="A88" s="7">
        <f t="shared" si="36"/>
        <v>1984</v>
      </c>
      <c r="B88" s="10">
        <v>5505.2</v>
      </c>
      <c r="C88" s="8">
        <v>5240000</v>
      </c>
      <c r="D88" s="8">
        <v>2120000</v>
      </c>
      <c r="E88" s="8">
        <v>1140000</v>
      </c>
      <c r="F88" s="8">
        <v>100000000</v>
      </c>
      <c r="G88" s="2">
        <v>161619000</v>
      </c>
      <c r="H88" s="2">
        <v>66009000.48</v>
      </c>
      <c r="I88" s="2">
        <v>41758000</v>
      </c>
      <c r="J88" s="1">
        <v>17994500</v>
      </c>
      <c r="K88" s="2">
        <v>6022000</v>
      </c>
      <c r="M88" s="2">
        <f t="shared" si="17"/>
        <v>951.8273632202282</v>
      </c>
      <c r="N88" s="2">
        <f t="shared" si="18"/>
        <v>385.0904599287946</v>
      </c>
      <c r="O88" s="2">
        <f t="shared" si="19"/>
        <v>207.0769454334084</v>
      </c>
      <c r="P88" s="2">
        <f t="shared" si="20"/>
        <v>18164.644336263897</v>
      </c>
      <c r="Q88" s="2">
        <f t="shared" si="21"/>
        <v>29357.516529826346</v>
      </c>
      <c r="R88" s="2">
        <f t="shared" si="22"/>
        <v>11990.300167114729</v>
      </c>
      <c r="S88" s="2">
        <f t="shared" si="23"/>
        <v>7585.192181937078</v>
      </c>
      <c r="T88" s="2">
        <f t="shared" si="34"/>
        <v>3268.636925089007</v>
      </c>
      <c r="U88" s="2">
        <f t="shared" si="24"/>
        <v>1093.8748819298119</v>
      </c>
      <c r="W88" s="2">
        <f t="shared" si="25"/>
        <v>5.24414098376447</v>
      </c>
      <c r="X88" s="2">
        <f t="shared" si="26"/>
        <v>0.3021265712417349</v>
      </c>
      <c r="Y88" s="2">
        <f t="shared" si="27"/>
        <v>0.2658119900347428</v>
      </c>
      <c r="Z88" s="2">
        <f t="shared" si="28"/>
        <v>0.23688918484805865</v>
      </c>
      <c r="AA88" s="2">
        <f t="shared" si="29"/>
        <v>0.32971354497544364</v>
      </c>
      <c r="AB88" s="2">
        <f t="shared" si="30"/>
        <v>0.8946636564023428</v>
      </c>
      <c r="AC88" s="2">
        <f t="shared" si="31"/>
        <v>2.523765215547306</v>
      </c>
      <c r="AD88" s="2">
        <f t="shared" si="35"/>
        <v>47.140474006393966</v>
      </c>
      <c r="AE88" s="2">
        <f t="shared" si="32"/>
        <v>2.635781564394513</v>
      </c>
    </row>
    <row r="89" spans="1:31" ht="12.75">
      <c r="A89" s="7">
        <f t="shared" si="36"/>
        <v>1985</v>
      </c>
      <c r="B89" s="10">
        <v>5717.1</v>
      </c>
      <c r="C89" s="8">
        <v>5210000</v>
      </c>
      <c r="D89" s="8">
        <v>2140000</v>
      </c>
      <c r="E89" s="8">
        <v>1130000</v>
      </c>
      <c r="F89" s="8">
        <v>96800000</v>
      </c>
      <c r="G89" s="2">
        <v>160698000</v>
      </c>
      <c r="H89" s="2">
        <v>64844754.96</v>
      </c>
      <c r="I89" s="2">
        <v>37532000</v>
      </c>
      <c r="J89" s="1">
        <v>18621000</v>
      </c>
      <c r="K89" s="2">
        <v>5346000</v>
      </c>
      <c r="M89" s="2">
        <f t="shared" si="17"/>
        <v>911.3011841667978</v>
      </c>
      <c r="N89" s="2">
        <f t="shared" si="18"/>
        <v>374.3156495426002</v>
      </c>
      <c r="O89" s="2">
        <f t="shared" si="19"/>
        <v>197.65265606688703</v>
      </c>
      <c r="P89" s="2">
        <f t="shared" si="20"/>
        <v>16931.661156880236</v>
      </c>
      <c r="Q89" s="2">
        <f t="shared" si="21"/>
        <v>28108.306658970454</v>
      </c>
      <c r="R89" s="2">
        <f t="shared" si="22"/>
        <v>11342.246061814556</v>
      </c>
      <c r="S89" s="2">
        <f t="shared" si="23"/>
        <v>6564.866803099473</v>
      </c>
      <c r="T89" s="2">
        <f t="shared" si="34"/>
        <v>3257.0708925854015</v>
      </c>
      <c r="U89" s="2">
        <f t="shared" si="24"/>
        <v>935.0894684367948</v>
      </c>
      <c r="W89" s="2">
        <f t="shared" si="25"/>
        <v>5.020859951193127</v>
      </c>
      <c r="X89" s="2">
        <f t="shared" si="26"/>
        <v>0.2936730860051423</v>
      </c>
      <c r="Y89" s="2">
        <f t="shared" si="27"/>
        <v>0.25371460707434035</v>
      </c>
      <c r="Z89" s="2">
        <f t="shared" si="28"/>
        <v>0.22080957575202734</v>
      </c>
      <c r="AA89" s="2">
        <f t="shared" si="29"/>
        <v>0.31568369968795984</v>
      </c>
      <c r="AB89" s="2">
        <f t="shared" si="30"/>
        <v>0.846308698868872</v>
      </c>
      <c r="AC89" s="2">
        <f t="shared" si="31"/>
        <v>2.184279855402764</v>
      </c>
      <c r="AD89" s="2">
        <f t="shared" si="35"/>
        <v>46.97366800527211</v>
      </c>
      <c r="AE89" s="2">
        <f t="shared" si="32"/>
        <v>2.253175041022027</v>
      </c>
    </row>
    <row r="90" spans="1:31" ht="12.75">
      <c r="A90" s="7">
        <f t="shared" si="36"/>
        <v>1986</v>
      </c>
      <c r="B90" s="10">
        <v>5912.4</v>
      </c>
      <c r="C90" s="8">
        <v>5140000</v>
      </c>
      <c r="D90" s="8">
        <v>2140000</v>
      </c>
      <c r="E90" s="8">
        <v>1150000</v>
      </c>
      <c r="F90" s="8">
        <v>86500000</v>
      </c>
      <c r="G90" s="2">
        <v>179830000</v>
      </c>
      <c r="H90" s="2">
        <v>68932772.16</v>
      </c>
      <c r="I90" s="2">
        <v>34456000</v>
      </c>
      <c r="J90" s="1">
        <v>19934500</v>
      </c>
      <c r="K90" s="2">
        <v>4843000</v>
      </c>
      <c r="M90" s="2">
        <f t="shared" si="17"/>
        <v>869.3593126310805</v>
      </c>
      <c r="N90" s="2">
        <f t="shared" si="18"/>
        <v>361.95115350788177</v>
      </c>
      <c r="O90" s="2">
        <f t="shared" si="19"/>
        <v>194.50646099722618</v>
      </c>
      <c r="P90" s="2">
        <f t="shared" si="20"/>
        <v>14630.26858805223</v>
      </c>
      <c r="Q90" s="2">
        <f t="shared" si="21"/>
        <v>30415.73641837494</v>
      </c>
      <c r="R90" s="2">
        <f t="shared" si="22"/>
        <v>11659.017008321494</v>
      </c>
      <c r="S90" s="2">
        <f t="shared" si="23"/>
        <v>5827.751843582979</v>
      </c>
      <c r="T90" s="2">
        <f t="shared" si="34"/>
        <v>3371.642649347135</v>
      </c>
      <c r="U90" s="2">
        <f t="shared" si="24"/>
        <v>819.1259048778838</v>
      </c>
      <c r="W90" s="2">
        <f t="shared" si="25"/>
        <v>4.789779089310666</v>
      </c>
      <c r="X90" s="2">
        <f t="shared" si="26"/>
        <v>0.2839723969961436</v>
      </c>
      <c r="Y90" s="2">
        <f t="shared" si="27"/>
        <v>0.249676029188455</v>
      </c>
      <c r="Z90" s="2">
        <f t="shared" si="28"/>
        <v>0.19079660112104824</v>
      </c>
      <c r="AA90" s="2">
        <f t="shared" si="29"/>
        <v>0.3415983864763381</v>
      </c>
      <c r="AB90" s="2">
        <f t="shared" si="30"/>
        <v>0.8699447587918091</v>
      </c>
      <c r="AC90" s="2">
        <f t="shared" si="31"/>
        <v>1.9390250154374284</v>
      </c>
      <c r="AD90" s="2">
        <f t="shared" si="35"/>
        <v>48.62602862080494</v>
      </c>
      <c r="AE90" s="2">
        <f t="shared" si="32"/>
        <v>1.973751289714351</v>
      </c>
    </row>
    <row r="91" spans="1:31" ht="12.75">
      <c r="A91" s="7">
        <f t="shared" si="36"/>
        <v>1987</v>
      </c>
      <c r="B91" s="10">
        <v>6113.3</v>
      </c>
      <c r="C91" s="8">
        <v>5470000</v>
      </c>
      <c r="D91" s="8">
        <v>2200000</v>
      </c>
      <c r="E91" s="8">
        <v>1200000</v>
      </c>
      <c r="F91" s="8">
        <v>87200000</v>
      </c>
      <c r="G91" s="2">
        <v>188334000</v>
      </c>
      <c r="H91" s="2">
        <v>72440935.2</v>
      </c>
      <c r="I91" s="2">
        <v>35683000</v>
      </c>
      <c r="J91" s="1">
        <v>22595500</v>
      </c>
      <c r="K91" s="2">
        <v>6214500</v>
      </c>
      <c r="M91" s="2">
        <f t="shared" si="17"/>
        <v>894.7704185955212</v>
      </c>
      <c r="N91" s="2">
        <f t="shared" si="18"/>
        <v>359.8711007148349</v>
      </c>
      <c r="O91" s="2">
        <f t="shared" si="19"/>
        <v>196.29332766263718</v>
      </c>
      <c r="P91" s="2">
        <f t="shared" si="20"/>
        <v>14263.981810151636</v>
      </c>
      <c r="Q91" s="2">
        <f t="shared" si="21"/>
        <v>30807.256310012595</v>
      </c>
      <c r="R91" s="2">
        <f t="shared" si="22"/>
        <v>11849.726857834557</v>
      </c>
      <c r="S91" s="2">
        <f t="shared" si="23"/>
        <v>5836.945675821569</v>
      </c>
      <c r="T91" s="2">
        <f t="shared" si="34"/>
        <v>3696.1215710009324</v>
      </c>
      <c r="U91" s="2">
        <f t="shared" si="24"/>
        <v>1016.5540706328824</v>
      </c>
      <c r="W91" s="2">
        <f t="shared" si="25"/>
        <v>4.929782862452952</v>
      </c>
      <c r="X91" s="2">
        <f t="shared" si="26"/>
        <v>0.2823404707768307</v>
      </c>
      <c r="Y91" s="2">
        <f t="shared" si="27"/>
        <v>0.2519697204695657</v>
      </c>
      <c r="Z91" s="2">
        <f t="shared" si="28"/>
        <v>0.18601977342042175</v>
      </c>
      <c r="AA91" s="2">
        <f t="shared" si="29"/>
        <v>0.34599553673491334</v>
      </c>
      <c r="AB91" s="2">
        <f t="shared" si="30"/>
        <v>0.8841746920628087</v>
      </c>
      <c r="AC91" s="2">
        <f t="shared" si="31"/>
        <v>1.9420840116295865</v>
      </c>
      <c r="AD91" s="2">
        <f t="shared" si="35"/>
        <v>53.30568271589139</v>
      </c>
      <c r="AE91" s="2">
        <f t="shared" si="32"/>
        <v>2.4494707053308797</v>
      </c>
    </row>
    <row r="92" spans="1:31" ht="12.75">
      <c r="A92" s="7">
        <f t="shared" si="36"/>
        <v>1988</v>
      </c>
      <c r="B92" s="10">
        <v>6368.4</v>
      </c>
      <c r="C92" s="8">
        <v>5370000</v>
      </c>
      <c r="D92" s="8">
        <v>2210000</v>
      </c>
      <c r="E92" s="8">
        <v>1230000</v>
      </c>
      <c r="F92" s="8">
        <v>93100000</v>
      </c>
      <c r="G92" s="2">
        <v>190137000</v>
      </c>
      <c r="H92" s="2">
        <v>75178681.68</v>
      </c>
      <c r="I92" s="2">
        <v>41022000</v>
      </c>
      <c r="J92" s="1">
        <v>24392500</v>
      </c>
      <c r="K92" s="2">
        <v>6593000</v>
      </c>
      <c r="M92" s="2">
        <f t="shared" si="17"/>
        <v>843.2259280195968</v>
      </c>
      <c r="N92" s="2">
        <f t="shared" si="18"/>
        <v>347.0259405816218</v>
      </c>
      <c r="O92" s="2">
        <f t="shared" si="19"/>
        <v>193.14113435085736</v>
      </c>
      <c r="P92" s="2">
        <f t="shared" si="20"/>
        <v>14619.05659192262</v>
      </c>
      <c r="Q92" s="2">
        <f t="shared" si="21"/>
        <v>29856.32183908046</v>
      </c>
      <c r="R92" s="2">
        <f t="shared" si="22"/>
        <v>11804.955982664407</v>
      </c>
      <c r="S92" s="2">
        <f t="shared" si="23"/>
        <v>6441.492368569814</v>
      </c>
      <c r="T92" s="2">
        <f t="shared" si="34"/>
        <v>3830.23993467747</v>
      </c>
      <c r="U92" s="2">
        <f t="shared" si="24"/>
        <v>1035.2678851830915</v>
      </c>
      <c r="W92" s="2">
        <f t="shared" si="25"/>
        <v>4.64579588544279</v>
      </c>
      <c r="X92" s="2">
        <f t="shared" si="26"/>
        <v>0.2722626719427171</v>
      </c>
      <c r="Y92" s="2">
        <f t="shared" si="27"/>
        <v>0.2479234430077038</v>
      </c>
      <c r="Z92" s="2">
        <f t="shared" si="28"/>
        <v>0.19065038297471434</v>
      </c>
      <c r="AA92" s="2">
        <f t="shared" si="29"/>
        <v>0.33531561511648084</v>
      </c>
      <c r="AB92" s="2">
        <f t="shared" si="30"/>
        <v>0.8808340855457245</v>
      </c>
      <c r="AC92" s="2">
        <f t="shared" si="31"/>
        <v>2.143230387059002</v>
      </c>
      <c r="AD92" s="2">
        <f t="shared" si="35"/>
        <v>55.239945646149934</v>
      </c>
      <c r="AE92" s="2">
        <f t="shared" si="32"/>
        <v>2.4945631818158676</v>
      </c>
    </row>
    <row r="93" spans="1:31" ht="12.75">
      <c r="A93" s="7">
        <f t="shared" si="36"/>
        <v>1989</v>
      </c>
      <c r="B93" s="10">
        <v>6591.8</v>
      </c>
      <c r="C93" s="8">
        <v>4960000</v>
      </c>
      <c r="D93" s="8">
        <v>2180000</v>
      </c>
      <c r="E93" s="8">
        <v>1330000</v>
      </c>
      <c r="F93" s="8">
        <v>87500000</v>
      </c>
      <c r="G93" s="2">
        <v>188484000</v>
      </c>
      <c r="H93" s="2">
        <v>75550732.08</v>
      </c>
      <c r="I93" s="2">
        <v>42143000</v>
      </c>
      <c r="J93" s="1">
        <v>23819000</v>
      </c>
      <c r="K93" s="2">
        <v>4500000</v>
      </c>
      <c r="M93" s="2">
        <f t="shared" si="17"/>
        <v>752.4500136533269</v>
      </c>
      <c r="N93" s="2">
        <f t="shared" si="18"/>
        <v>330.71391729117994</v>
      </c>
      <c r="O93" s="2">
        <f t="shared" si="19"/>
        <v>201.76583027397675</v>
      </c>
      <c r="P93" s="2">
        <f t="shared" si="20"/>
        <v>13274.06778118268</v>
      </c>
      <c r="Q93" s="2">
        <f t="shared" si="21"/>
        <v>28593.70733335356</v>
      </c>
      <c r="R93" s="2">
        <f t="shared" si="22"/>
        <v>11461.320440547346</v>
      </c>
      <c r="S93" s="2">
        <f t="shared" si="23"/>
        <v>6393.246154312934</v>
      </c>
      <c r="T93" s="2">
        <f t="shared" si="34"/>
        <v>3613.4288054856033</v>
      </c>
      <c r="U93" s="2">
        <f t="shared" si="24"/>
        <v>682.6663430322521</v>
      </c>
      <c r="W93" s="2">
        <f t="shared" si="25"/>
        <v>4.145661395448404</v>
      </c>
      <c r="X93" s="2">
        <f t="shared" si="26"/>
        <v>0.25946491094996804</v>
      </c>
      <c r="Y93" s="2">
        <f t="shared" si="27"/>
        <v>0.2589944368451425</v>
      </c>
      <c r="Z93" s="2">
        <f t="shared" si="28"/>
        <v>0.17311008341763112</v>
      </c>
      <c r="AA93" s="2">
        <f t="shared" si="29"/>
        <v>0.3211352227049604</v>
      </c>
      <c r="AB93" s="2">
        <f t="shared" si="30"/>
        <v>0.8551935072203004</v>
      </c>
      <c r="AC93" s="2">
        <f t="shared" si="31"/>
        <v>2.1271777789769932</v>
      </c>
      <c r="AD93" s="2">
        <f t="shared" si="35"/>
        <v>52.11308278734899</v>
      </c>
      <c r="AE93" s="2">
        <f t="shared" si="32"/>
        <v>1.6449407435177636</v>
      </c>
    </row>
    <row r="94" spans="1:31" ht="12.75">
      <c r="A94" s="7">
        <f t="shared" si="36"/>
        <v>1990</v>
      </c>
      <c r="B94" s="10">
        <v>6707.9</v>
      </c>
      <c r="C94" s="8">
        <v>5260000</v>
      </c>
      <c r="D94" s="8">
        <v>2170000</v>
      </c>
      <c r="E94" s="8">
        <v>1300000</v>
      </c>
      <c r="F94" s="8">
        <v>89000000</v>
      </c>
      <c r="G94" s="2">
        <v>187632000</v>
      </c>
      <c r="H94" s="2">
        <v>77410984.08</v>
      </c>
      <c r="I94" s="2">
        <v>43967000</v>
      </c>
      <c r="J94" s="1">
        <v>25729000</v>
      </c>
      <c r="K94" s="2">
        <v>5453000</v>
      </c>
      <c r="M94" s="2">
        <f t="shared" si="17"/>
        <v>784.1500320517599</v>
      </c>
      <c r="N94" s="2">
        <f t="shared" si="18"/>
        <v>323.49915770956636</v>
      </c>
      <c r="O94" s="2">
        <f t="shared" si="19"/>
        <v>193.8013387200167</v>
      </c>
      <c r="P94" s="2">
        <f t="shared" si="20"/>
        <v>13267.937804678068</v>
      </c>
      <c r="Q94" s="2">
        <f t="shared" si="21"/>
        <v>27971.794451318598</v>
      </c>
      <c r="R94" s="2">
        <f t="shared" si="22"/>
        <v>11540.271035644539</v>
      </c>
      <c r="S94" s="2">
        <f t="shared" si="23"/>
        <v>6554.5103534638265</v>
      </c>
      <c r="T94" s="2">
        <f t="shared" si="34"/>
        <v>3835.626649174854</v>
      </c>
      <c r="U94" s="2">
        <f t="shared" si="24"/>
        <v>812.9220769540393</v>
      </c>
      <c r="W94" s="2">
        <f t="shared" si="25"/>
        <v>4.32031424962449</v>
      </c>
      <c r="X94" s="2">
        <f t="shared" si="26"/>
        <v>0.25380449917261727</v>
      </c>
      <c r="Y94" s="2">
        <f t="shared" si="27"/>
        <v>0.24877090691455533</v>
      </c>
      <c r="Z94" s="2">
        <f t="shared" si="28"/>
        <v>0.17303014102457162</v>
      </c>
      <c r="AA94" s="2">
        <f t="shared" si="29"/>
        <v>0.3141505344465611</v>
      </c>
      <c r="AB94" s="2">
        <f t="shared" si="30"/>
        <v>0.861084454661176</v>
      </c>
      <c r="AC94" s="2">
        <f t="shared" si="31"/>
        <v>2.1808340300736107</v>
      </c>
      <c r="AD94" s="2">
        <f t="shared" si="35"/>
        <v>55.31763315949676</v>
      </c>
      <c r="AE94" s="2">
        <f t="shared" si="32"/>
        <v>1.9588026556973626</v>
      </c>
    </row>
    <row r="95" spans="1:31" ht="12.75">
      <c r="A95" s="7">
        <f t="shared" si="36"/>
        <v>1991</v>
      </c>
      <c r="B95" s="10">
        <v>6676.4</v>
      </c>
      <c r="C95" s="8">
        <v>5040000</v>
      </c>
      <c r="D95" s="8">
        <v>2090000</v>
      </c>
      <c r="E95" s="8">
        <v>1230000</v>
      </c>
      <c r="F95" s="8">
        <v>80800000</v>
      </c>
      <c r="G95" s="2">
        <v>179727000</v>
      </c>
      <c r="H95" s="2">
        <v>78535302.24</v>
      </c>
      <c r="I95" s="2">
        <v>40177000</v>
      </c>
      <c r="J95" s="1">
        <v>24787000</v>
      </c>
      <c r="K95" s="2">
        <v>5612000</v>
      </c>
      <c r="M95" s="2">
        <f t="shared" si="17"/>
        <v>754.8978491402553</v>
      </c>
      <c r="N95" s="2">
        <f t="shared" si="18"/>
        <v>313.04295728236775</v>
      </c>
      <c r="O95" s="2">
        <f t="shared" si="19"/>
        <v>184.23102270684802</v>
      </c>
      <c r="P95" s="2">
        <f t="shared" si="20"/>
        <v>12102.330597327902</v>
      </c>
      <c r="Q95" s="2">
        <f t="shared" si="21"/>
        <v>26919.74716913307</v>
      </c>
      <c r="R95" s="2">
        <f t="shared" si="22"/>
        <v>11763.121179078546</v>
      </c>
      <c r="S95" s="2">
        <f t="shared" si="23"/>
        <v>6017.76406446588</v>
      </c>
      <c r="T95" s="2">
        <f t="shared" si="34"/>
        <v>3712.629560841172</v>
      </c>
      <c r="U95" s="2">
        <f t="shared" si="24"/>
        <v>840.5727637649032</v>
      </c>
      <c r="W95" s="2">
        <f t="shared" si="25"/>
        <v>4.1591478688305985</v>
      </c>
      <c r="X95" s="2">
        <f t="shared" si="26"/>
        <v>0.24560098256545432</v>
      </c>
      <c r="Y95" s="2">
        <f t="shared" si="27"/>
        <v>0.23648607849293948</v>
      </c>
      <c r="Z95" s="2">
        <f t="shared" si="28"/>
        <v>0.15782919703190795</v>
      </c>
      <c r="AA95" s="2">
        <f t="shared" si="29"/>
        <v>0.30233501733567886</v>
      </c>
      <c r="AB95" s="2">
        <f t="shared" si="30"/>
        <v>0.877712555824254</v>
      </c>
      <c r="AC95" s="2">
        <f t="shared" si="31"/>
        <v>2.0022463844009097</v>
      </c>
      <c r="AD95" s="2">
        <f t="shared" si="35"/>
        <v>53.54376191642556</v>
      </c>
      <c r="AE95" s="2">
        <f t="shared" si="32"/>
        <v>2.025429261484621</v>
      </c>
    </row>
    <row r="96" spans="1:31" ht="12.75">
      <c r="A96" s="7">
        <f t="shared" si="36"/>
        <v>1992</v>
      </c>
      <c r="B96" s="10">
        <v>6880</v>
      </c>
      <c r="C96" s="8">
        <v>5720000</v>
      </c>
      <c r="D96" s="8">
        <v>2310000</v>
      </c>
      <c r="E96" s="8">
        <v>1270000</v>
      </c>
      <c r="F96" s="8">
        <v>86200000</v>
      </c>
      <c r="G96" s="2">
        <v>184934000</v>
      </c>
      <c r="H96" s="2">
        <v>82472684.4</v>
      </c>
      <c r="I96" s="2">
        <v>42900000</v>
      </c>
      <c r="J96" s="1">
        <v>22062000</v>
      </c>
      <c r="K96" s="2">
        <v>5898000</v>
      </c>
      <c r="M96" s="2">
        <f t="shared" si="17"/>
        <v>831.3953488372093</v>
      </c>
      <c r="N96" s="2">
        <f t="shared" si="18"/>
        <v>335.75581395348837</v>
      </c>
      <c r="O96" s="2">
        <f t="shared" si="19"/>
        <v>184.59302325581396</v>
      </c>
      <c r="P96" s="2">
        <f t="shared" si="20"/>
        <v>12529.06976744186</v>
      </c>
      <c r="Q96" s="2">
        <f t="shared" si="21"/>
        <v>26879.941860465115</v>
      </c>
      <c r="R96" s="2">
        <f t="shared" si="22"/>
        <v>11987.308779069768</v>
      </c>
      <c r="S96" s="2">
        <f t="shared" si="23"/>
        <v>6235.46511627907</v>
      </c>
      <c r="T96" s="2">
        <f t="shared" si="34"/>
        <v>3206.686046511628</v>
      </c>
      <c r="U96" s="2">
        <f t="shared" si="24"/>
        <v>857.2674418604652</v>
      </c>
      <c r="W96" s="2">
        <f t="shared" si="25"/>
        <v>4.580614711262075</v>
      </c>
      <c r="X96" s="2">
        <f t="shared" si="26"/>
        <v>0.26342058139534874</v>
      </c>
      <c r="Y96" s="2">
        <f t="shared" si="27"/>
        <v>0.23695075642274432</v>
      </c>
      <c r="Z96" s="2">
        <f t="shared" si="28"/>
        <v>0.1633943978847106</v>
      </c>
      <c r="AA96" s="2">
        <f t="shared" si="29"/>
        <v>0.3018879648945632</v>
      </c>
      <c r="AB96" s="2">
        <f t="shared" si="30"/>
        <v>0.894440452134833</v>
      </c>
      <c r="AC96" s="2">
        <f t="shared" si="31"/>
        <v>2.0746804544647586</v>
      </c>
      <c r="AD96" s="2">
        <f t="shared" si="35"/>
        <v>46.24701479138167</v>
      </c>
      <c r="AE96" s="2">
        <f t="shared" si="32"/>
        <v>2.0656564624878584</v>
      </c>
    </row>
    <row r="97" spans="1:31" ht="12.75">
      <c r="A97" s="7">
        <f t="shared" si="36"/>
        <v>1993</v>
      </c>
      <c r="B97" s="10">
        <v>7062.6</v>
      </c>
      <c r="C97" s="8">
        <v>6610000</v>
      </c>
      <c r="D97" s="8">
        <v>2510000</v>
      </c>
      <c r="E97" s="8">
        <v>1340000</v>
      </c>
      <c r="F97" s="8">
        <v>92000000</v>
      </c>
      <c r="G97" s="2">
        <v>182089000</v>
      </c>
      <c r="H97" s="2">
        <v>83624225.76</v>
      </c>
      <c r="I97" s="2">
        <v>38300000</v>
      </c>
      <c r="J97" s="1">
        <v>22719575.28</v>
      </c>
      <c r="K97" s="2">
        <v>5987000</v>
      </c>
      <c r="M97" s="2">
        <f t="shared" si="17"/>
        <v>935.9159516325432</v>
      </c>
      <c r="N97" s="2">
        <f t="shared" si="18"/>
        <v>355.3931979724181</v>
      </c>
      <c r="O97" s="2">
        <f t="shared" si="19"/>
        <v>189.7318268059921</v>
      </c>
      <c r="P97" s="2">
        <f t="shared" si="20"/>
        <v>13026.3642284711</v>
      </c>
      <c r="Q97" s="2">
        <f t="shared" si="21"/>
        <v>25782.148217370373</v>
      </c>
      <c r="R97" s="2">
        <f t="shared" si="22"/>
        <v>11840.430685583213</v>
      </c>
      <c r="S97" s="2">
        <f t="shared" si="23"/>
        <v>5422.93206467873</v>
      </c>
      <c r="T97" s="2">
        <f t="shared" si="34"/>
        <v>3216.885464276612</v>
      </c>
      <c r="U97" s="2">
        <f t="shared" si="24"/>
        <v>847.7048112593095</v>
      </c>
      <c r="W97" s="2">
        <f t="shared" si="25"/>
        <v>5.156476257112544</v>
      </c>
      <c r="X97" s="2">
        <f t="shared" si="26"/>
        <v>0.2788272874012402</v>
      </c>
      <c r="Y97" s="2">
        <f t="shared" si="27"/>
        <v>0.24354712375475965</v>
      </c>
      <c r="Z97" s="2">
        <f t="shared" si="28"/>
        <v>0.16987972604869167</v>
      </c>
      <c r="AA97" s="2">
        <f t="shared" si="29"/>
        <v>0.28955867153119114</v>
      </c>
      <c r="AB97" s="2">
        <f t="shared" si="30"/>
        <v>0.883481052425684</v>
      </c>
      <c r="AC97" s="2">
        <f t="shared" si="31"/>
        <v>1.8043323073216029</v>
      </c>
      <c r="AD97" s="2">
        <f t="shared" si="35"/>
        <v>46.39411139435403</v>
      </c>
      <c r="AE97" s="2">
        <f t="shared" si="32"/>
        <v>2.0426145169582433</v>
      </c>
    </row>
    <row r="98" spans="1:31" ht="12.75">
      <c r="A98" s="7">
        <f t="shared" si="36"/>
        <v>1994</v>
      </c>
      <c r="B98" s="10">
        <v>7347.7</v>
      </c>
      <c r="C98" s="8">
        <v>6880000</v>
      </c>
      <c r="D98" s="8">
        <v>2680000</v>
      </c>
      <c r="E98" s="8">
        <v>1490000</v>
      </c>
      <c r="F98" s="8">
        <v>104000000</v>
      </c>
      <c r="G98" s="2">
        <v>186560000</v>
      </c>
      <c r="H98" s="2">
        <v>87654166.8</v>
      </c>
      <c r="I98" s="2">
        <v>42900000</v>
      </c>
      <c r="J98" s="1">
        <v>23651062.44</v>
      </c>
      <c r="K98" s="2">
        <v>6406000</v>
      </c>
      <c r="M98" s="2">
        <f aca="true" t="shared" si="37" ref="M98:M104">C98/B98</f>
        <v>936.347428446997</v>
      </c>
      <c r="N98" s="2">
        <f aca="true" t="shared" si="38" ref="N98:N104">D98/B98</f>
        <v>364.73998666249304</v>
      </c>
      <c r="O98" s="2">
        <f aca="true" t="shared" si="39" ref="O98:O104">E98/B98</f>
        <v>202.78454482355022</v>
      </c>
      <c r="P98" s="2">
        <f aca="true" t="shared" si="40" ref="P98:P104">F98/B98</f>
        <v>14154.089034663908</v>
      </c>
      <c r="Q98" s="2">
        <f aca="true" t="shared" si="41" ref="Q98:Q104">G98/B98</f>
        <v>25390.258176027874</v>
      </c>
      <c r="R98" s="2">
        <f aca="true" t="shared" si="42" ref="R98:R104">H98/B98</f>
        <v>11929.470011023857</v>
      </c>
      <c r="S98" s="2">
        <f aca="true" t="shared" si="43" ref="S98:S104">I98/B98</f>
        <v>5838.561726798863</v>
      </c>
      <c r="T98" s="2">
        <f aca="true" t="shared" si="44" ref="T98:T104">J98/B98</f>
        <v>3218.838880193802</v>
      </c>
      <c r="U98" s="2">
        <f aca="true" t="shared" si="45" ref="U98:U104">K98/B98</f>
        <v>871.8374457313173</v>
      </c>
      <c r="W98" s="2">
        <f aca="true" t="shared" si="46" ref="W98:W104">M98/181.503008055471</f>
        <v>5.158853500438021</v>
      </c>
      <c r="X98" s="2">
        <f aca="true" t="shared" si="47" ref="X98:X104">N98/1274.59977567044</f>
        <v>0.2861604039359254</v>
      </c>
      <c r="Y98" s="2">
        <f aca="true" t="shared" si="48" ref="Y98:Y104">O98/779.035382889773</f>
        <v>0.26030209830949685</v>
      </c>
      <c r="Z98" s="2">
        <f aca="true" t="shared" si="49" ref="Z98:Z104">P98/76679.9225043336</f>
        <v>0.1845866371847726</v>
      </c>
      <c r="AA98" s="2">
        <f aca="true" t="shared" si="50" ref="AA98:AA104">Q98/89039.4616090547</f>
        <v>0.28515736413039877</v>
      </c>
      <c r="AB98" s="2">
        <f aca="true" t="shared" si="51" ref="AB98:AB104">R98/13402.0199449373</f>
        <v>0.89012477671549</v>
      </c>
      <c r="AC98" s="2">
        <f aca="true" t="shared" si="52" ref="AC98:AC104">S98/3005.5062710309</f>
        <v>1.942621708387324</v>
      </c>
      <c r="AD98" s="2">
        <f aca="true" t="shared" si="53" ref="AD98:AD104">T98/69.3382277964719</f>
        <v>46.422283673618566</v>
      </c>
      <c r="AE98" s="2">
        <f aca="true" t="shared" si="54" ref="AE98:AE104">U98/415.009686958295</f>
        <v>2.1007640860656096</v>
      </c>
    </row>
    <row r="99" spans="1:31" ht="12.75">
      <c r="A99" s="7">
        <f t="shared" si="36"/>
        <v>1995</v>
      </c>
      <c r="B99" s="10">
        <v>7543.8</v>
      </c>
      <c r="C99" s="8">
        <v>6300000</v>
      </c>
      <c r="D99" s="8">
        <v>2540000</v>
      </c>
      <c r="E99" s="8">
        <v>1570000</v>
      </c>
      <c r="F99" s="8">
        <v>102000000</v>
      </c>
      <c r="G99" s="2">
        <v>187821000</v>
      </c>
      <c r="H99" s="2">
        <v>89457250.08</v>
      </c>
      <c r="I99" s="2">
        <v>42700000</v>
      </c>
      <c r="J99" s="1">
        <v>25860225.12</v>
      </c>
      <c r="K99" s="2">
        <v>6417000</v>
      </c>
      <c r="M99" s="2">
        <f t="shared" si="37"/>
        <v>835.1228823669768</v>
      </c>
      <c r="N99" s="2">
        <f t="shared" si="38"/>
        <v>336.7003367003367</v>
      </c>
      <c r="O99" s="2">
        <f t="shared" si="39"/>
        <v>208.11792465335773</v>
      </c>
      <c r="P99" s="2">
        <f t="shared" si="40"/>
        <v>13521.037143084386</v>
      </c>
      <c r="Q99" s="2">
        <f t="shared" si="41"/>
        <v>24897.39918873777</v>
      </c>
      <c r="R99" s="2">
        <f t="shared" si="42"/>
        <v>11858.380402449693</v>
      </c>
      <c r="S99" s="2">
        <f t="shared" si="43"/>
        <v>5660.277313820621</v>
      </c>
      <c r="T99" s="2">
        <f t="shared" si="44"/>
        <v>3428.010435059254</v>
      </c>
      <c r="U99" s="2">
        <f t="shared" si="45"/>
        <v>850.6323073252207</v>
      </c>
      <c r="W99" s="2">
        <f t="shared" si="46"/>
        <v>4.601151745715125</v>
      </c>
      <c r="X99" s="2">
        <f t="shared" si="47"/>
        <v>0.26416161616161604</v>
      </c>
      <c r="Y99" s="2">
        <f t="shared" si="48"/>
        <v>0.26714823129260185</v>
      </c>
      <c r="Z99" s="2">
        <f t="shared" si="49"/>
        <v>0.17633086604019765</v>
      </c>
      <c r="AA99" s="2">
        <f t="shared" si="50"/>
        <v>0.27962207698486213</v>
      </c>
      <c r="AB99" s="2">
        <f t="shared" si="51"/>
        <v>0.8848203816417445</v>
      </c>
      <c r="AC99" s="2">
        <f t="shared" si="52"/>
        <v>1.8833024467053017</v>
      </c>
      <c r="AD99" s="2">
        <f t="shared" si="53"/>
        <v>49.438968142097224</v>
      </c>
      <c r="AE99" s="2">
        <f t="shared" si="54"/>
        <v>2.049668559690035</v>
      </c>
    </row>
    <row r="100" spans="1:31" ht="12.75">
      <c r="A100" s="7">
        <f t="shared" si="36"/>
        <v>1996</v>
      </c>
      <c r="B100" s="10">
        <v>7813.2</v>
      </c>
      <c r="C100" s="8">
        <v>6610000</v>
      </c>
      <c r="D100" s="8">
        <v>2830000</v>
      </c>
      <c r="E100" s="8">
        <v>1630000</v>
      </c>
      <c r="F100" s="8">
        <v>108000000</v>
      </c>
      <c r="G100" s="2">
        <v>187609000</v>
      </c>
      <c r="H100" s="2">
        <v>89232204.96</v>
      </c>
      <c r="I100" s="2">
        <v>43700000</v>
      </c>
      <c r="J100" s="1">
        <v>28124741.64</v>
      </c>
      <c r="K100" s="2">
        <v>6494000</v>
      </c>
      <c r="M100" s="2">
        <f t="shared" si="37"/>
        <v>846.004198023857</v>
      </c>
      <c r="N100" s="2">
        <f t="shared" si="38"/>
        <v>362.20754620386015</v>
      </c>
      <c r="O100" s="2">
        <f t="shared" si="39"/>
        <v>208.62130753084523</v>
      </c>
      <c r="P100" s="2">
        <f t="shared" si="40"/>
        <v>13822.761480571342</v>
      </c>
      <c r="Q100" s="2">
        <f t="shared" si="41"/>
        <v>24011.80054267138</v>
      </c>
      <c r="R100" s="2">
        <f t="shared" si="42"/>
        <v>11420.698940254953</v>
      </c>
      <c r="S100" s="2">
        <f t="shared" si="43"/>
        <v>5593.098858342292</v>
      </c>
      <c r="T100" s="2">
        <f t="shared" si="44"/>
        <v>3599.6444017816007</v>
      </c>
      <c r="U100" s="2">
        <f t="shared" si="45"/>
        <v>831.1575282854657</v>
      </c>
      <c r="W100" s="2">
        <f t="shared" si="46"/>
        <v>4.661102904505587</v>
      </c>
      <c r="X100" s="2">
        <f t="shared" si="47"/>
        <v>0.2841735524497004</v>
      </c>
      <c r="Y100" s="2">
        <f t="shared" si="48"/>
        <v>0.2677943930569369</v>
      </c>
      <c r="Z100" s="2">
        <f t="shared" si="49"/>
        <v>0.18026572053186599</v>
      </c>
      <c r="AA100" s="2">
        <f t="shared" si="50"/>
        <v>0.2696759404060631</v>
      </c>
      <c r="AB100" s="2">
        <f t="shared" si="51"/>
        <v>0.8521625088738356</v>
      </c>
      <c r="AC100" s="2">
        <f t="shared" si="52"/>
        <v>1.8609506532235045</v>
      </c>
      <c r="AD100" s="2">
        <f t="shared" si="53"/>
        <v>51.91428330628259</v>
      </c>
      <c r="AE100" s="2">
        <f t="shared" si="54"/>
        <v>2.002742476632817</v>
      </c>
    </row>
    <row r="101" spans="1:31" ht="12.75">
      <c r="A101" s="7">
        <f t="shared" si="36"/>
        <v>1997</v>
      </c>
      <c r="B101" s="10">
        <v>8159.5</v>
      </c>
      <c r="C101" s="8">
        <v>6720000</v>
      </c>
      <c r="D101" s="8">
        <v>2940000</v>
      </c>
      <c r="E101" s="8">
        <v>1610000</v>
      </c>
      <c r="F101" s="8">
        <v>114000000</v>
      </c>
      <c r="G101" s="2">
        <v>188646000</v>
      </c>
      <c r="H101" s="2">
        <v>93304795.68</v>
      </c>
      <c r="I101" s="2">
        <v>43600000</v>
      </c>
      <c r="J101" s="1">
        <v>29598424.2</v>
      </c>
      <c r="K101" s="2">
        <v>7166000</v>
      </c>
      <c r="M101" s="2">
        <f t="shared" si="37"/>
        <v>823.5798762179055</v>
      </c>
      <c r="N101" s="2">
        <f t="shared" si="38"/>
        <v>360.31619584533365</v>
      </c>
      <c r="O101" s="2">
        <f t="shared" si="39"/>
        <v>197.31601201053985</v>
      </c>
      <c r="P101" s="2">
        <f t="shared" si="40"/>
        <v>13971.44432869661</v>
      </c>
      <c r="Q101" s="2">
        <f t="shared" si="41"/>
        <v>23119.799007292113</v>
      </c>
      <c r="R101" s="2">
        <f t="shared" si="42"/>
        <v>11435.111916171334</v>
      </c>
      <c r="S101" s="2">
        <f t="shared" si="43"/>
        <v>5343.464673080458</v>
      </c>
      <c r="T101" s="2">
        <f t="shared" si="44"/>
        <v>3627.4801397144433</v>
      </c>
      <c r="U101" s="2">
        <f t="shared" si="45"/>
        <v>878.240088240701</v>
      </c>
      <c r="W101" s="2">
        <f t="shared" si="46"/>
        <v>4.537554969701675</v>
      </c>
      <c r="X101" s="2">
        <f t="shared" si="47"/>
        <v>0.28268967461241484</v>
      </c>
      <c r="Y101" s="2">
        <f t="shared" si="48"/>
        <v>0.25328247772085904</v>
      </c>
      <c r="Z101" s="2">
        <f t="shared" si="49"/>
        <v>0.18220472677064856</v>
      </c>
      <c r="AA101" s="2">
        <f t="shared" si="50"/>
        <v>0.2596578931351151</v>
      </c>
      <c r="AB101" s="2">
        <f t="shared" si="51"/>
        <v>0.8532379419783674</v>
      </c>
      <c r="AC101" s="2">
        <f t="shared" si="52"/>
        <v>1.7778917064936384</v>
      </c>
      <c r="AD101" s="2">
        <f t="shared" si="53"/>
        <v>52.3157319561464</v>
      </c>
      <c r="AE101" s="2">
        <f t="shared" si="54"/>
        <v>2.1161917801908</v>
      </c>
    </row>
    <row r="102" spans="1:31" ht="12.75">
      <c r="A102" s="7">
        <f t="shared" si="36"/>
        <v>1998</v>
      </c>
      <c r="B102" s="10">
        <v>8508.9</v>
      </c>
      <c r="C102" s="8">
        <v>7090000</v>
      </c>
      <c r="D102" s="8">
        <v>3030000</v>
      </c>
      <c r="E102" s="8">
        <v>1690000</v>
      </c>
      <c r="F102" s="8">
        <v>118000000</v>
      </c>
      <c r="G102" s="2">
        <v>190796000</v>
      </c>
      <c r="H102" s="2">
        <v>91889189.28</v>
      </c>
      <c r="I102" s="2">
        <v>45000000</v>
      </c>
      <c r="J102" s="1">
        <v>30349784.52</v>
      </c>
      <c r="K102" s="2">
        <v>6174000</v>
      </c>
      <c r="M102" s="2">
        <f t="shared" si="37"/>
        <v>833.245190330125</v>
      </c>
      <c r="N102" s="2">
        <f t="shared" si="38"/>
        <v>356.0977329619575</v>
      </c>
      <c r="O102" s="2">
        <f t="shared" si="39"/>
        <v>198.61556722960665</v>
      </c>
      <c r="P102" s="2">
        <f t="shared" si="40"/>
        <v>13867.832504789103</v>
      </c>
      <c r="Q102" s="2">
        <f t="shared" si="41"/>
        <v>22423.1099202012</v>
      </c>
      <c r="R102" s="2">
        <f t="shared" si="42"/>
        <v>10799.185474033073</v>
      </c>
      <c r="S102" s="2">
        <f t="shared" si="43"/>
        <v>5288.580192504319</v>
      </c>
      <c r="T102" s="2">
        <f t="shared" si="44"/>
        <v>3566.8282057610268</v>
      </c>
      <c r="U102" s="2">
        <f t="shared" si="45"/>
        <v>725.5932024115926</v>
      </c>
      <c r="W102" s="2">
        <f t="shared" si="46"/>
        <v>4.5908065064986046</v>
      </c>
      <c r="X102" s="2">
        <f t="shared" si="47"/>
        <v>0.2793800373726332</v>
      </c>
      <c r="Y102" s="2">
        <f t="shared" si="48"/>
        <v>0.25495063714931304</v>
      </c>
      <c r="Z102" s="2">
        <f t="shared" si="49"/>
        <v>0.1808535018277484</v>
      </c>
      <c r="AA102" s="2">
        <f t="shared" si="50"/>
        <v>0.25183339515971337</v>
      </c>
      <c r="AB102" s="2">
        <f t="shared" si="51"/>
        <v>0.8057878975260394</v>
      </c>
      <c r="AC102" s="2">
        <f t="shared" si="52"/>
        <v>1.7596303968749718</v>
      </c>
      <c r="AD102" s="2">
        <f t="shared" si="53"/>
        <v>51.441006196909406</v>
      </c>
      <c r="AE102" s="2">
        <f t="shared" si="54"/>
        <v>1.7483765444841501</v>
      </c>
    </row>
    <row r="103" spans="1:31" ht="12.75">
      <c r="A103" s="7">
        <f t="shared" si="36"/>
        <v>1999</v>
      </c>
      <c r="B103" s="10">
        <v>8856.5</v>
      </c>
      <c r="C103" s="8">
        <v>7770000</v>
      </c>
      <c r="D103" s="8">
        <v>3130000</v>
      </c>
      <c r="E103" s="8">
        <v>1760000</v>
      </c>
      <c r="F103" s="8">
        <v>116000000</v>
      </c>
      <c r="I103" s="2">
        <v>43500000</v>
      </c>
      <c r="J103" s="1">
        <v>32267658.96</v>
      </c>
      <c r="K103" s="2">
        <v>5623000</v>
      </c>
      <c r="M103" s="2">
        <f t="shared" si="37"/>
        <v>877.3217410941116</v>
      </c>
      <c r="N103" s="2">
        <f t="shared" si="38"/>
        <v>353.4127476994298</v>
      </c>
      <c r="O103" s="2">
        <f t="shared" si="39"/>
        <v>198.72410094281037</v>
      </c>
      <c r="P103" s="2">
        <f t="shared" si="40"/>
        <v>13097.724834867047</v>
      </c>
      <c r="Q103" s="7" t="s">
        <v>17</v>
      </c>
      <c r="R103" s="7" t="s">
        <v>17</v>
      </c>
      <c r="S103" s="2">
        <f t="shared" si="43"/>
        <v>4911.646813075143</v>
      </c>
      <c r="T103" s="2">
        <f t="shared" si="44"/>
        <v>3643.387225201829</v>
      </c>
      <c r="U103" s="2">
        <f t="shared" si="45"/>
        <v>634.9009202280811</v>
      </c>
      <c r="W103" s="2">
        <f t="shared" si="46"/>
        <v>4.833648491522434</v>
      </c>
      <c r="X103" s="2">
        <f t="shared" si="47"/>
        <v>0.2772735053350645</v>
      </c>
      <c r="Y103" s="2">
        <f t="shared" si="48"/>
        <v>0.2550899552285524</v>
      </c>
      <c r="Z103" s="2">
        <f t="shared" si="49"/>
        <v>0.17081035565896435</v>
      </c>
      <c r="AA103" s="7" t="s">
        <v>17</v>
      </c>
      <c r="AB103" s="7" t="s">
        <v>17</v>
      </c>
      <c r="AC103" s="2">
        <f t="shared" si="52"/>
        <v>1.634216125388562</v>
      </c>
      <c r="AD103" s="2">
        <f t="shared" si="53"/>
        <v>52.54514487875639</v>
      </c>
      <c r="AE103" s="2">
        <f t="shared" si="54"/>
        <v>1.5298460257191138</v>
      </c>
    </row>
    <row r="104" spans="1:31" ht="12.75">
      <c r="A104" s="7">
        <f t="shared" si="36"/>
        <v>2000</v>
      </c>
      <c r="B104" s="10">
        <v>9224</v>
      </c>
      <c r="C104" s="8">
        <v>7530000</v>
      </c>
      <c r="D104" s="8">
        <v>3110000</v>
      </c>
      <c r="E104" s="8">
        <v>1740000</v>
      </c>
      <c r="F104" s="8">
        <v>119000000</v>
      </c>
      <c r="H104" s="2"/>
      <c r="I104" s="2">
        <v>39000000</v>
      </c>
      <c r="J104" s="1">
        <v>31978185.6</v>
      </c>
      <c r="K104" s="2">
        <v>5513000</v>
      </c>
      <c r="M104" s="2">
        <f t="shared" si="37"/>
        <v>816.3486556808326</v>
      </c>
      <c r="N104" s="2">
        <f t="shared" si="38"/>
        <v>337.16392020815266</v>
      </c>
      <c r="O104" s="2">
        <f t="shared" si="39"/>
        <v>188.63833477883782</v>
      </c>
      <c r="P104" s="2">
        <f t="shared" si="40"/>
        <v>12901.12749349523</v>
      </c>
      <c r="Q104" s="7" t="s">
        <v>17</v>
      </c>
      <c r="R104" s="7" t="s">
        <v>17</v>
      </c>
      <c r="S104" s="2">
        <f t="shared" si="43"/>
        <v>4228.100607111882</v>
      </c>
      <c r="T104" s="2">
        <f t="shared" si="44"/>
        <v>3466.84579358196</v>
      </c>
      <c r="U104" s="2">
        <f t="shared" si="45"/>
        <v>597.6799653078924</v>
      </c>
      <c r="W104" s="2">
        <f t="shared" si="46"/>
        <v>4.497714194529161</v>
      </c>
      <c r="X104" s="2">
        <f t="shared" si="47"/>
        <v>0.26452532523850814</v>
      </c>
      <c r="Y104" s="2">
        <f t="shared" si="48"/>
        <v>0.2421434750230447</v>
      </c>
      <c r="Z104" s="2">
        <f t="shared" si="49"/>
        <v>0.16824648580945184</v>
      </c>
      <c r="AA104" s="7" t="s">
        <v>17</v>
      </c>
      <c r="AB104" s="7" t="s">
        <v>17</v>
      </c>
      <c r="AC104" s="2">
        <f t="shared" si="52"/>
        <v>1.4067848228650102</v>
      </c>
      <c r="AD104" s="2">
        <f t="shared" si="53"/>
        <v>49.99905396714454</v>
      </c>
      <c r="AE104" s="2">
        <f t="shared" si="54"/>
        <v>1.4401590711976664</v>
      </c>
    </row>
    <row r="105" spans="2:8" ht="12.75">
      <c r="B105" s="10">
        <v>9333.8</v>
      </c>
      <c r="H105" s="2"/>
    </row>
    <row r="106" spans="1:8" ht="12.75">
      <c r="A106" s="2" t="s">
        <v>13</v>
      </c>
      <c r="B106" s="10"/>
      <c r="H106" s="2"/>
    </row>
    <row r="107" spans="1:8" ht="12.75">
      <c r="A107" s="2" t="s">
        <v>12</v>
      </c>
      <c r="H107" s="2"/>
    </row>
    <row r="108" spans="1:8" ht="12.75">
      <c r="A108" s="2" t="s">
        <v>11</v>
      </c>
      <c r="H108" s="2"/>
    </row>
    <row r="109" spans="1:8" ht="12.75">
      <c r="A109" s="2" t="s">
        <v>10</v>
      </c>
      <c r="H109" s="2"/>
    </row>
    <row r="110" ht="12.75">
      <c r="H110" s="2"/>
    </row>
    <row r="111" ht="12.75">
      <c r="H111" s="2"/>
    </row>
    <row r="112" ht="12.75">
      <c r="H112" s="2"/>
    </row>
    <row r="113" ht="12.75">
      <c r="H113" s="2"/>
    </row>
    <row r="114" ht="12.75">
      <c r="H114" s="2"/>
    </row>
    <row r="115" ht="12.75">
      <c r="H115" s="2"/>
    </row>
    <row r="116" ht="12.75">
      <c r="H116" s="2"/>
    </row>
  </sheetData>
  <mergeCells count="3">
    <mergeCell ref="C2:K2"/>
    <mergeCell ref="L2:T2"/>
    <mergeCell ref="W2:AE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51">
      <selection activeCell="C76" sqref="A1:IV16384"/>
    </sheetView>
  </sheetViews>
  <sheetFormatPr defaultColWidth="9.140625" defaultRowHeight="12.75"/>
  <sheetData>
    <row r="1" spans="1:8" ht="12.75">
      <c r="A1" s="9"/>
      <c r="B1" s="9"/>
      <c r="C1" s="9"/>
      <c r="D1" s="9"/>
      <c r="E1" s="9"/>
      <c r="F1" s="9"/>
      <c r="G1" s="9"/>
      <c r="H1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IV16384"/>
    </sheetView>
  </sheetViews>
  <sheetFormatPr defaultColWidth="9.140625" defaultRowHeight="12.75"/>
  <sheetData>
    <row r="1" spans="1:8" ht="12.75">
      <c r="A1" s="9"/>
      <c r="B1" s="9"/>
      <c r="C1" s="9"/>
      <c r="D1" s="9"/>
      <c r="E1" s="9"/>
      <c r="F1" s="9"/>
      <c r="G1" s="9"/>
      <c r="H1" s="9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Iddo Wernick</dc:creator>
  <cp:keywords/>
  <dc:description/>
  <cp:lastModifiedBy>Iddo Wernick</cp:lastModifiedBy>
  <dcterms:created xsi:type="dcterms:W3CDTF">2002-06-10T01:42:54Z</dcterms:created>
  <dcterms:modified xsi:type="dcterms:W3CDTF">2002-06-10T15:20:40Z</dcterms:modified>
  <cp:category/>
  <cp:version/>
  <cp:contentType/>
  <cp:contentStatus/>
</cp:coreProperties>
</file>